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G:\npswamy\school\websitephotos\toppers\"/>
    </mc:Choice>
  </mc:AlternateContent>
  <xr:revisionPtr revIDLastSave="0" documentId="13_ncr:1_{1A9083A5-086F-4F73-8B96-B6C5B594A1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-12" sheetId="8" r:id="rId1"/>
    <sheet name="SUBJECT TOPPERS" sheetId="3" r:id="rId2"/>
    <sheet name="RESULT ANALYSIS" sheetId="4" r:id="rId3"/>
    <sheet name="subj analysis" sheetId="9" r:id="rId4"/>
  </sheets>
  <definedNames>
    <definedName name="_xlnm.Print_Titles" localSheetId="0">'RESULT-12'!$3:$3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PJr7jUeuzzOg2faJSJEDxynHIoI33JHTBIuCnqxPeEI="/>
    </ext>
  </extLst>
</workbook>
</file>

<file path=xl/calcChain.xml><?xml version="1.0" encoding="utf-8"?>
<calcChain xmlns="http://schemas.openxmlformats.org/spreadsheetml/2006/main">
  <c r="J8" i="9" l="1"/>
  <c r="J9" i="9"/>
  <c r="J10" i="9"/>
  <c r="J11" i="9"/>
  <c r="J12" i="9"/>
  <c r="J13" i="9"/>
  <c r="J14" i="9"/>
  <c r="J15" i="9"/>
  <c r="J7" i="9"/>
  <c r="E72" i="8"/>
  <c r="F72" i="8"/>
  <c r="G72" i="8"/>
  <c r="H72" i="8"/>
  <c r="I72" i="8"/>
  <c r="J72" i="8"/>
  <c r="K72" i="8"/>
  <c r="L72" i="8"/>
  <c r="D72" i="8"/>
  <c r="G68" i="8"/>
  <c r="G69" i="8" s="1"/>
  <c r="D68" i="8"/>
  <c r="D69" i="8" s="1"/>
  <c r="E67" i="8"/>
  <c r="F67" i="8"/>
  <c r="F68" i="8" s="1"/>
  <c r="F69" i="8" s="1"/>
  <c r="G67" i="8"/>
  <c r="H67" i="8"/>
  <c r="I67" i="8"/>
  <c r="J67" i="8"/>
  <c r="K67" i="8"/>
  <c r="L67" i="8"/>
  <c r="L68" i="8" s="1"/>
  <c r="L69" i="8" s="1"/>
  <c r="D67" i="8"/>
  <c r="N25" i="8"/>
  <c r="M25" i="8"/>
  <c r="N56" i="8"/>
  <c r="M56" i="8"/>
  <c r="M50" i="8"/>
  <c r="N50" i="8" s="1"/>
  <c r="M43" i="8"/>
  <c r="N43" i="8" s="1"/>
  <c r="M14" i="8"/>
  <c r="N14" i="8" s="1"/>
  <c r="M12" i="8"/>
  <c r="N12" i="8" s="1"/>
  <c r="M54" i="8"/>
  <c r="N54" i="8" s="1"/>
  <c r="N15" i="8"/>
  <c r="M15" i="8"/>
  <c r="M55" i="8"/>
  <c r="N55" i="8" s="1"/>
  <c r="M57" i="8"/>
  <c r="N57" i="8" s="1"/>
  <c r="N6" i="8"/>
  <c r="M6" i="8"/>
  <c r="N10" i="8"/>
  <c r="M10" i="8"/>
  <c r="M30" i="8"/>
  <c r="N30" i="8" s="1"/>
  <c r="M35" i="8"/>
  <c r="N35" i="8" s="1"/>
  <c r="M45" i="8"/>
  <c r="N45" i="8" s="1"/>
  <c r="M49" i="8"/>
  <c r="N49" i="8" s="1"/>
  <c r="M9" i="8"/>
  <c r="N9" i="8" s="1"/>
  <c r="M22" i="8"/>
  <c r="N22" i="8" s="1"/>
  <c r="M32" i="8"/>
  <c r="N32" i="8" s="1"/>
  <c r="M29" i="8"/>
  <c r="N29" i="8" s="1"/>
  <c r="M27" i="8"/>
  <c r="N27" i="8" s="1"/>
  <c r="M26" i="8"/>
  <c r="N26" i="8" s="1"/>
  <c r="M21" i="8"/>
  <c r="N21" i="8" s="1"/>
  <c r="M24" i="8"/>
  <c r="N24" i="8" s="1"/>
  <c r="M47" i="8"/>
  <c r="N47" i="8" s="1"/>
  <c r="N46" i="8"/>
  <c r="M46" i="8"/>
  <c r="M42" i="8"/>
  <c r="N42" i="8" s="1"/>
  <c r="M52" i="8"/>
  <c r="N52" i="8" s="1"/>
  <c r="M33" i="8"/>
  <c r="N33" i="8" s="1"/>
  <c r="M20" i="8"/>
  <c r="N20" i="8" s="1"/>
  <c r="M8" i="8"/>
  <c r="N8" i="8" s="1"/>
  <c r="M17" i="8"/>
  <c r="N17" i="8" s="1"/>
  <c r="M7" i="8"/>
  <c r="N7" i="8" s="1"/>
  <c r="M13" i="8"/>
  <c r="N13" i="8" s="1"/>
  <c r="M16" i="8"/>
  <c r="N16" i="8" s="1"/>
  <c r="M19" i="8"/>
  <c r="N19" i="8" s="1"/>
  <c r="M40" i="8"/>
  <c r="N40" i="8" s="1"/>
  <c r="M51" i="8"/>
  <c r="N51" i="8" s="1"/>
  <c r="M48" i="8"/>
  <c r="N48" i="8" s="1"/>
  <c r="M28" i="8"/>
  <c r="N28" i="8" s="1"/>
  <c r="M38" i="8"/>
  <c r="N38" i="8" s="1"/>
  <c r="M53" i="8"/>
  <c r="N53" i="8" s="1"/>
  <c r="M34" i="8"/>
  <c r="N34" i="8" s="1"/>
  <c r="M23" i="8"/>
  <c r="N23" i="8" s="1"/>
  <c r="M4" i="8"/>
  <c r="N4" i="8" s="1"/>
  <c r="M31" i="8"/>
  <c r="N31" i="8" s="1"/>
  <c r="M18" i="8"/>
  <c r="N18" i="8" s="1"/>
  <c r="M39" i="8"/>
  <c r="N39" i="8" s="1"/>
  <c r="M36" i="8"/>
  <c r="N36" i="8" s="1"/>
  <c r="M37" i="8"/>
  <c r="N37" i="8" s="1"/>
  <c r="M5" i="8"/>
  <c r="N5" i="8" s="1"/>
  <c r="M44" i="8"/>
  <c r="N44" i="8" s="1"/>
  <c r="M41" i="8"/>
  <c r="N41" i="8" s="1"/>
  <c r="N11" i="8"/>
  <c r="M11" i="8"/>
  <c r="D71" i="8" l="1"/>
  <c r="D70" i="8"/>
  <c r="G70" i="8"/>
  <c r="G71" i="8" s="1"/>
  <c r="I68" i="8"/>
  <c r="H68" i="8"/>
  <c r="H69" i="8" s="1"/>
  <c r="H70" i="8" s="1"/>
  <c r="K68" i="8"/>
  <c r="K69" i="8" s="1"/>
  <c r="E68" i="8"/>
  <c r="E69" i="8" s="1"/>
  <c r="J68" i="8"/>
  <c r="J69" i="8" s="1"/>
  <c r="F70" i="8"/>
  <c r="F71" i="8" s="1"/>
  <c r="L70" i="8"/>
  <c r="L71" i="8" s="1"/>
  <c r="K70" i="8" l="1"/>
  <c r="K71" i="8" s="1"/>
  <c r="E70" i="8"/>
  <c r="H71" i="8"/>
  <c r="E71" i="8"/>
  <c r="I69" i="8"/>
  <c r="I70" i="8"/>
  <c r="I71" i="8" s="1"/>
  <c r="J70" i="8"/>
  <c r="J71" i="8" s="1"/>
</calcChain>
</file>

<file path=xl/sharedStrings.xml><?xml version="1.0" encoding="utf-8"?>
<sst xmlns="http://schemas.openxmlformats.org/spreadsheetml/2006/main" count="267" uniqueCount="173">
  <si>
    <t>Name</t>
  </si>
  <si>
    <t>Fathers Name</t>
  </si>
  <si>
    <t>ENG</t>
  </si>
  <si>
    <t>MATH</t>
  </si>
  <si>
    <t>TOTAL</t>
  </si>
  <si>
    <t>RAMESH KUMAR</t>
  </si>
  <si>
    <t>PRABHAT KUMAR SINHA</t>
  </si>
  <si>
    <t>HINDI</t>
  </si>
  <si>
    <t>ODIA</t>
  </si>
  <si>
    <t>%GE</t>
  </si>
  <si>
    <t>SN</t>
  </si>
  <si>
    <t>LAKSHMIPAT SINGHANIA PUBLIC SCHOOL: JAYKAYPUR</t>
  </si>
  <si>
    <t>SCHOOL TOPPERS</t>
  </si>
  <si>
    <t>SUBJECT TOPPERS</t>
  </si>
  <si>
    <t>NAME OF THE STUDENT</t>
  </si>
  <si>
    <t xml:space="preserve">SUBJECT </t>
  </si>
  <si>
    <t>MARKS</t>
  </si>
  <si>
    <t>ENGLISH</t>
  </si>
  <si>
    <t xml:space="preserve">AARATI YADAV </t>
  </si>
  <si>
    <t xml:space="preserve">ALLAM JASWANTH  </t>
  </si>
  <si>
    <t xml:space="preserve">ANANYA PRIYADARSHANI </t>
  </si>
  <si>
    <t xml:space="preserve">ANIMESH KUMAR JHA </t>
  </si>
  <si>
    <t xml:space="preserve">ARYA DIXIT </t>
  </si>
  <si>
    <t xml:space="preserve">ASHUTOSH KUMAR JHA </t>
  </si>
  <si>
    <t xml:space="preserve">AYUSH ARIYAN LENKA </t>
  </si>
  <si>
    <t xml:space="preserve">AYUSHA CHOUDHURY </t>
  </si>
  <si>
    <t>HARIPRIYA THAKUR</t>
  </si>
  <si>
    <t xml:space="preserve">HARSHIT KUMAR YADAV </t>
  </si>
  <si>
    <t xml:space="preserve">KHUSHI KUMARI </t>
  </si>
  <si>
    <t xml:space="preserve">KOLIKANE JESWANTH KUMAR </t>
  </si>
  <si>
    <t xml:space="preserve">KRISHNA KAVERI </t>
  </si>
  <si>
    <t xml:space="preserve">PEDDINA SAI PRIYANKA </t>
  </si>
  <si>
    <t xml:space="preserve">POTNURU KUSHAL </t>
  </si>
  <si>
    <t xml:space="preserve">PRABHAS KUMAR RAIKA </t>
  </si>
  <si>
    <t xml:space="preserve">PRANITH KUMAR YEDDU </t>
  </si>
  <si>
    <t xml:space="preserve">PRIYANKA KUMARI YADAV </t>
  </si>
  <si>
    <t xml:space="preserve">ROHAN NILAGIRI </t>
  </si>
  <si>
    <t xml:space="preserve">SHAKTI SWARUP PANDA </t>
  </si>
  <si>
    <t xml:space="preserve">SNEHA SAHU </t>
  </si>
  <si>
    <t xml:space="preserve">SOMANSHU BRAHMA </t>
  </si>
  <si>
    <t xml:space="preserve">SWARUP RANJAN PADHI </t>
  </si>
  <si>
    <t xml:space="preserve">TANMAY VIGNESH SAHU </t>
  </si>
  <si>
    <t xml:space="preserve">TANMAYEE PRIYADARSHINI </t>
  </si>
  <si>
    <t xml:space="preserve">TEJAL JAIN </t>
  </si>
  <si>
    <t xml:space="preserve">VANSH CHATURVEDI </t>
  </si>
  <si>
    <t xml:space="preserve">VOOLLA YASASWINI </t>
  </si>
  <si>
    <t xml:space="preserve">ANUSHKA PANDA </t>
  </si>
  <si>
    <t xml:space="preserve">ARASAVALLI THANUSH </t>
  </si>
  <si>
    <t xml:space="preserve">ARPITA SAHU </t>
  </si>
  <si>
    <t xml:space="preserve">ASHMITA SASANAPURI </t>
  </si>
  <si>
    <t xml:space="preserve">AYUSH AGRAWAL </t>
  </si>
  <si>
    <t xml:space="preserve">BEDANTIKA SAHU </t>
  </si>
  <si>
    <t xml:space="preserve">CHIRANTAR SUNA </t>
  </si>
  <si>
    <t xml:space="preserve">KIRTHI VARDHAN DEV </t>
  </si>
  <si>
    <t xml:space="preserve">NAISHA AGRAWAL </t>
  </si>
  <si>
    <t xml:space="preserve">NANDANI KUMARI </t>
  </si>
  <si>
    <t xml:space="preserve">NIRUPAMA NAYAK </t>
  </si>
  <si>
    <t xml:space="preserve">PATNANA PRIYADARSHINI </t>
  </si>
  <si>
    <t xml:space="preserve">PRATEEK MOHANTY </t>
  </si>
  <si>
    <t xml:space="preserve">RUDRA NARAYAN PANDA </t>
  </si>
  <si>
    <t>SAJJA SAHIT</t>
  </si>
  <si>
    <t xml:space="preserve">SARTHAK JENA </t>
  </si>
  <si>
    <t xml:space="preserve">SHREETAM SAHANI </t>
  </si>
  <si>
    <t>SHRINJANI SINHA</t>
  </si>
  <si>
    <t xml:space="preserve">SRIYANS KUMAR PANDA </t>
  </si>
  <si>
    <t xml:space="preserve">STEETA PRAGNYA MAHARANA </t>
  </si>
  <si>
    <t xml:space="preserve">SUBHASHREE PRIYADARSINI SADANGI </t>
  </si>
  <si>
    <t xml:space="preserve">SUCHITA HIYAL </t>
  </si>
  <si>
    <t xml:space="preserve">SUNKARI BHAVANI </t>
  </si>
  <si>
    <t xml:space="preserve">SWARNIM DASH </t>
  </si>
  <si>
    <t xml:space="preserve">TRISTHA DASH </t>
  </si>
  <si>
    <t xml:space="preserve">VATTAM GOURAV </t>
  </si>
  <si>
    <t>JAGANNATH PANDA</t>
  </si>
  <si>
    <t>A JAGADISH RAO</t>
  </si>
  <si>
    <t>CHITRASEN SAHU</t>
  </si>
  <si>
    <t>JAGADEESHWAR RAO SASANAPURI</t>
  </si>
  <si>
    <t>ANIL KUMAR AGRAWAL</t>
  </si>
  <si>
    <t>SANTOSH KUMAR SAHOO</t>
  </si>
  <si>
    <t>GHANA SUNA</t>
  </si>
  <si>
    <t>DEEBENDU KUMAR DEV</t>
  </si>
  <si>
    <t>ROHIT AGRAWAL</t>
  </si>
  <si>
    <t>SHASHI KANT SINGH</t>
  </si>
  <si>
    <t>KAILASH CHANDRA NAYAK</t>
  </si>
  <si>
    <t>P NAGESH</t>
  </si>
  <si>
    <t>PRASANT  MOHANTY</t>
  </si>
  <si>
    <t>SURJYA NARAYAN PANDA</t>
  </si>
  <si>
    <t xml:space="preserve">SAJJA GOVINDA </t>
  </si>
  <si>
    <t>RAMAKANTA JENA</t>
  </si>
  <si>
    <t>PRATAP KUMAR SAHANI</t>
  </si>
  <si>
    <t>SAIPREM PANDA</t>
  </si>
  <si>
    <t>SUKANTA MAHARANA</t>
  </si>
  <si>
    <t>KALI CHARAN SADANGI</t>
  </si>
  <si>
    <t>BIRAT HIYAL</t>
  </si>
  <si>
    <t>SUNKARI PRASAD RAO</t>
  </si>
  <si>
    <t>PADMANAVA DASH</t>
  </si>
  <si>
    <t>DHIREN PRASAD DASH</t>
  </si>
  <si>
    <t>VATTAM KARUNAKAR</t>
  </si>
  <si>
    <t>LAL BABU YADAV</t>
  </si>
  <si>
    <t>ALLAM SURAJ KUMAR</t>
  </si>
  <si>
    <t>PRODOSH KUMAR GOUDO</t>
  </si>
  <si>
    <t>KAMALESH KUMAR JHA</t>
  </si>
  <si>
    <t>HARENDRA KUMAR DIXIT</t>
  </si>
  <si>
    <t>ARUNA KUMAR LENKA</t>
  </si>
  <si>
    <t>JYOTI PRASAD CHOUDHURY</t>
  </si>
  <si>
    <t>RAJENDRA THAKUR</t>
  </si>
  <si>
    <t>ARUN KUMAR</t>
  </si>
  <si>
    <t>KOLIKANE GOURI SHANKAR RAO</t>
  </si>
  <si>
    <t>AVINASH CHANDRA THAKUR</t>
  </si>
  <si>
    <t>PEDDINA JANARDHAN RAO</t>
  </si>
  <si>
    <t>POTNURU SAIRAM</t>
  </si>
  <si>
    <t>INDIA RAIKA</t>
  </si>
  <si>
    <t>Y MURALI DHAR</t>
  </si>
  <si>
    <t>JAGANNATH YADAV</t>
  </si>
  <si>
    <t>DHARMA RAO NILAGIRI</t>
  </si>
  <si>
    <t>KRUSHNA CHANDRA SAHU</t>
  </si>
  <si>
    <t>SUSIL KUMAR BRAHMA</t>
  </si>
  <si>
    <t>SUBRAT KUMAR PADHI</t>
  </si>
  <si>
    <t>SANGRAM KUMAR SAHU</t>
  </si>
  <si>
    <t>SUNIL KUMAR NAIK</t>
  </si>
  <si>
    <t>BHAIRAB KUMAR JAIN</t>
  </si>
  <si>
    <t>NITIN CHATURVEDI</t>
  </si>
  <si>
    <t>VOOLLA SAI JAGANNATH</t>
  </si>
  <si>
    <t>PHY</t>
  </si>
  <si>
    <t xml:space="preserve">CHEM </t>
  </si>
  <si>
    <t>TOTAL NUMBER OF STUDENTS APPEARED:     54</t>
  </si>
  <si>
    <t>ANIMESH KUMAR JHA</t>
  </si>
  <si>
    <t>PHYSICS</t>
  </si>
  <si>
    <t>CHEMISTRY</t>
  </si>
  <si>
    <t>BIOLOGY</t>
  </si>
  <si>
    <t>COMPUTER</t>
  </si>
  <si>
    <t>PE</t>
  </si>
  <si>
    <t>LAKSHMIPAT SINGHANIA PUBLIC SCHOOL:: JAYKAYPUR</t>
  </si>
  <si>
    <t>No of students appeared</t>
  </si>
  <si>
    <t>No of students passed</t>
  </si>
  <si>
    <t>Above 80%</t>
  </si>
  <si>
    <t>60-79%</t>
  </si>
  <si>
    <t>50-59%</t>
  </si>
  <si>
    <t>Compartment</t>
  </si>
  <si>
    <t>No. Failed</t>
  </si>
  <si>
    <t>Failed %</t>
  </si>
  <si>
    <t>Pass Percentage</t>
  </si>
  <si>
    <t>Highest Percentage</t>
  </si>
  <si>
    <t>CLASS XII CBSE RESULTS OF LAST 5 YEARS</t>
  </si>
  <si>
    <t>BIO</t>
  </si>
  <si>
    <t>COMP</t>
  </si>
  <si>
    <t>RESULT</t>
  </si>
  <si>
    <t>PASS</t>
  </si>
  <si>
    <t>COMPT</t>
  </si>
  <si>
    <t>TOTAL NUMBER OF STUDENTS ABOVE 90%:  02</t>
  </si>
  <si>
    <t>TOTAL NUMBER OF STUDENTS BELOW 60%: 04</t>
  </si>
  <si>
    <t xml:space="preserve">TOAL NUMBER OF STUDENTS 60-89%:        :  48        </t>
  </si>
  <si>
    <t>ASHUTOSH KUMAR JHA</t>
  </si>
  <si>
    <t>SUCHITA HIAL</t>
  </si>
  <si>
    <t>--</t>
  </si>
  <si>
    <t>HIGHEST PERCENTAGE    95.6</t>
  </si>
  <si>
    <t xml:space="preserve">PASS %                              88.89           </t>
  </si>
  <si>
    <t>TOTAL NUMBER OF STUDENTS PASSED:          48</t>
  </si>
  <si>
    <t>TOTAL NUMBER OF COMPARTMENT           : 06</t>
  </si>
  <si>
    <t>SUBJECT WISE ANALYSIS</t>
  </si>
  <si>
    <t>No. of Students</t>
  </si>
  <si>
    <t>SUBJECT</t>
  </si>
  <si>
    <t>&gt;=90</t>
  </si>
  <si>
    <t>80-89</t>
  </si>
  <si>
    <t>70-79</t>
  </si>
  <si>
    <t>60-69</t>
  </si>
  <si>
    <t>50-59</t>
  </si>
  <si>
    <t>BELOW 50</t>
  </si>
  <si>
    <t>80 TO 89</t>
  </si>
  <si>
    <t>70 TO 79</t>
  </si>
  <si>
    <t>60 TO 69</t>
  </si>
  <si>
    <t>50 TO 59</t>
  </si>
  <si>
    <t>CLASS XII RESULTS (2026)</t>
  </si>
  <si>
    <t xml:space="preserve">CBSE CLASS 12 BOARD RESULTS (2026)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</si>
</sst>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0" xfId="0" applyFont="1"/>
    <xf numFmtId="0" fontId="4" fillId="0" borderId="9" xfId="0" applyFont="1" applyBorder="1" applyAlignment="1">
      <alignment vertical="center"/>
    </xf>
    <xf numFmtId="0" fontId="4" fillId="0" borderId="1" xfId="0" applyFont="1" applyBorder="1"/>
    <xf numFmtId="0" fontId="6" fillId="0" borderId="0" xfId="0" applyFont="1"/>
    <xf numFmtId="0" fontId="4" fillId="0" borderId="0" xfId="0" applyFont="1"/>
    <xf numFmtId="0" fontId="8" fillId="0" borderId="0" xfId="0" applyFont="1"/>
    <xf numFmtId="0" fontId="10" fillId="0" borderId="1" xfId="0" applyFont="1" applyBorder="1" applyAlignment="1">
      <alignment vertical="top" wrapText="1"/>
    </xf>
    <xf numFmtId="0" fontId="2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0" xfId="0" applyFont="1" applyBorder="1" applyAlignment="1">
      <alignment horizontal="left"/>
    </xf>
    <xf numFmtId="0" fontId="3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8" fillId="2" borderId="1" xfId="0" applyFont="1" applyFill="1" applyBorder="1"/>
    <xf numFmtId="0" fontId="4" fillId="3" borderId="9" xfId="0" applyFont="1" applyFill="1" applyBorder="1" applyAlignment="1">
      <alignment vertical="center"/>
    </xf>
    <xf numFmtId="0" fontId="10" fillId="3" borderId="1" xfId="0" applyFont="1" applyFill="1" applyBorder="1" applyAlignment="1">
      <alignment vertical="top" wrapText="1"/>
    </xf>
    <xf numFmtId="0" fontId="4" fillId="3" borderId="1" xfId="0" applyFont="1" applyFill="1" applyBorder="1"/>
    <xf numFmtId="0" fontId="11" fillId="3" borderId="1" xfId="0" applyFont="1" applyFill="1" applyBorder="1"/>
    <xf numFmtId="0" fontId="5" fillId="3" borderId="1" xfId="0" applyFont="1" applyFill="1" applyBorder="1"/>
    <xf numFmtId="0" fontId="4" fillId="4" borderId="9" xfId="0" applyFont="1" applyFill="1" applyBorder="1" applyAlignment="1">
      <alignment vertical="center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4" fillId="5" borderId="9" xfId="0" applyFont="1" applyFill="1" applyBorder="1" applyAlignment="1">
      <alignment vertical="center"/>
    </xf>
    <xf numFmtId="0" fontId="10" fillId="5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5" fillId="5" borderId="1" xfId="0" applyFont="1" applyFill="1" applyBorder="1"/>
    <xf numFmtId="0" fontId="4" fillId="6" borderId="9" xfId="0" applyFont="1" applyFill="1" applyBorder="1" applyAlignment="1">
      <alignment vertical="center"/>
    </xf>
    <xf numFmtId="0" fontId="10" fillId="6" borderId="1" xfId="0" applyFont="1" applyFill="1" applyBorder="1" applyAlignment="1">
      <alignment vertical="top" wrapText="1"/>
    </xf>
    <xf numFmtId="0" fontId="4" fillId="6" borderId="1" xfId="0" applyFont="1" applyFill="1" applyBorder="1"/>
    <xf numFmtId="0" fontId="5" fillId="6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2"/>
  <sheetViews>
    <sheetView tabSelected="1" zoomScale="112" zoomScaleNormal="112" zoomScaleSheetLayoutView="95" workbookViewId="0">
      <pane xSplit="3" ySplit="3" topLeftCell="D64" activePane="bottomRight" state="frozen"/>
      <selection pane="topRight" activeCell="D1" sqref="D1"/>
      <selection pane="bottomLeft" activeCell="A4" sqref="A4"/>
      <selection pane="bottomRight" activeCell="B59" sqref="B59:C59"/>
    </sheetView>
  </sheetViews>
  <sheetFormatPr defaultColWidth="14.42578125" defaultRowHeight="15.75" x14ac:dyDescent="0.25"/>
  <cols>
    <col min="1" max="1" width="3.7109375" style="1" bestFit="1" customWidth="1"/>
    <col min="2" max="2" width="38.140625" style="9" customWidth="1"/>
    <col min="3" max="3" width="35.28515625" style="7" customWidth="1"/>
    <col min="4" max="14" width="6.7109375" style="1" customWidth="1"/>
    <col min="15" max="28" width="8.7109375" style="1" customWidth="1"/>
    <col min="29" max="16384" width="14.42578125" style="1"/>
  </cols>
  <sheetData>
    <row r="1" spans="1:15" ht="18.75" x14ac:dyDescent="0.3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9.5" thickBot="1" x14ac:dyDescent="0.35">
      <c r="A2" s="38" t="s">
        <v>172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s="4" customFormat="1" x14ac:dyDescent="0.25">
      <c r="A3" s="39" t="s">
        <v>10</v>
      </c>
      <c r="B3" s="40" t="s">
        <v>0</v>
      </c>
      <c r="C3" s="40" t="s">
        <v>1</v>
      </c>
      <c r="D3" s="41" t="s">
        <v>2</v>
      </c>
      <c r="E3" s="41" t="s">
        <v>143</v>
      </c>
      <c r="F3" s="42" t="s">
        <v>3</v>
      </c>
      <c r="G3" s="42" t="s">
        <v>122</v>
      </c>
      <c r="H3" s="41" t="s">
        <v>123</v>
      </c>
      <c r="I3" s="41" t="s">
        <v>144</v>
      </c>
      <c r="J3" s="42" t="s">
        <v>130</v>
      </c>
      <c r="K3" s="42" t="s">
        <v>8</v>
      </c>
      <c r="L3" s="42" t="s">
        <v>7</v>
      </c>
      <c r="M3" s="41" t="s">
        <v>4</v>
      </c>
      <c r="N3" s="41" t="s">
        <v>9</v>
      </c>
      <c r="O3" s="43" t="s">
        <v>145</v>
      </c>
    </row>
    <row r="4" spans="1:15" ht="18" customHeight="1" x14ac:dyDescent="0.25">
      <c r="A4" s="44">
        <v>1</v>
      </c>
      <c r="B4" s="45" t="s">
        <v>23</v>
      </c>
      <c r="C4" s="45" t="s">
        <v>100</v>
      </c>
      <c r="D4" s="46">
        <v>96</v>
      </c>
      <c r="E4" s="46"/>
      <c r="F4" s="46">
        <v>99</v>
      </c>
      <c r="G4" s="46">
        <v>92</v>
      </c>
      <c r="H4" s="46">
        <v>92</v>
      </c>
      <c r="I4" s="47">
        <v>99</v>
      </c>
      <c r="J4" s="46"/>
      <c r="K4" s="46"/>
      <c r="L4" s="46">
        <v>85</v>
      </c>
      <c r="M4" s="46">
        <f t="shared" ref="M4:M35" si="0">LARGE(D4:L4,1)+LARGE(D4:L4,2)+LARGE(D4:L4,3)+LARGE(D4:L4,4)+LARGE(D4:L4,5)</f>
        <v>478</v>
      </c>
      <c r="N4" s="46">
        <f t="shared" ref="N4:N35" si="1">M4/5</f>
        <v>95.6</v>
      </c>
      <c r="O4" s="48" t="s">
        <v>146</v>
      </c>
    </row>
    <row r="5" spans="1:15" ht="18" customHeight="1" x14ac:dyDescent="0.25">
      <c r="A5" s="44">
        <v>2</v>
      </c>
      <c r="B5" s="45" t="s">
        <v>21</v>
      </c>
      <c r="C5" s="45" t="s">
        <v>100</v>
      </c>
      <c r="D5" s="46">
        <v>90</v>
      </c>
      <c r="E5" s="46"/>
      <c r="F5" s="47">
        <v>100</v>
      </c>
      <c r="G5" s="47">
        <v>93</v>
      </c>
      <c r="H5" s="47">
        <v>94</v>
      </c>
      <c r="I5" s="47">
        <v>99</v>
      </c>
      <c r="J5" s="46"/>
      <c r="K5" s="46"/>
      <c r="L5" s="47">
        <v>91</v>
      </c>
      <c r="M5" s="46">
        <f t="shared" si="0"/>
        <v>477</v>
      </c>
      <c r="N5" s="46">
        <f t="shared" si="1"/>
        <v>95.4</v>
      </c>
      <c r="O5" s="48" t="s">
        <v>146</v>
      </c>
    </row>
    <row r="6" spans="1:15" ht="18" customHeight="1" x14ac:dyDescent="0.25">
      <c r="A6" s="49">
        <v>3</v>
      </c>
      <c r="B6" s="50" t="s">
        <v>67</v>
      </c>
      <c r="C6" s="50" t="s">
        <v>92</v>
      </c>
      <c r="D6" s="51">
        <v>99</v>
      </c>
      <c r="E6" s="51">
        <v>94</v>
      </c>
      <c r="F6" s="52"/>
      <c r="G6" s="52">
        <v>71</v>
      </c>
      <c r="H6" s="52">
        <v>77</v>
      </c>
      <c r="I6" s="52"/>
      <c r="J6" s="52">
        <v>90</v>
      </c>
      <c r="K6" s="52"/>
      <c r="L6" s="52">
        <v>89</v>
      </c>
      <c r="M6" s="52">
        <f t="shared" si="0"/>
        <v>449</v>
      </c>
      <c r="N6" s="52">
        <f t="shared" si="1"/>
        <v>89.8</v>
      </c>
      <c r="O6" s="53" t="s">
        <v>146</v>
      </c>
    </row>
    <row r="7" spans="1:15" ht="18" customHeight="1" x14ac:dyDescent="0.25">
      <c r="A7" s="49">
        <v>4</v>
      </c>
      <c r="B7" s="50" t="s">
        <v>54</v>
      </c>
      <c r="C7" s="50" t="s">
        <v>80</v>
      </c>
      <c r="D7" s="52">
        <v>95</v>
      </c>
      <c r="E7" s="52">
        <v>87</v>
      </c>
      <c r="F7" s="52"/>
      <c r="G7" s="52">
        <v>81</v>
      </c>
      <c r="H7" s="52">
        <v>81</v>
      </c>
      <c r="I7" s="52">
        <v>93</v>
      </c>
      <c r="J7" s="52"/>
      <c r="K7" s="52"/>
      <c r="L7" s="52">
        <v>86</v>
      </c>
      <c r="M7" s="52">
        <f t="shared" si="0"/>
        <v>442</v>
      </c>
      <c r="N7" s="52">
        <f t="shared" si="1"/>
        <v>88.4</v>
      </c>
      <c r="O7" s="53" t="s">
        <v>146</v>
      </c>
    </row>
    <row r="8" spans="1:15" ht="18" customHeight="1" x14ac:dyDescent="0.25">
      <c r="A8" s="49">
        <v>5</v>
      </c>
      <c r="B8" s="50" t="s">
        <v>56</v>
      </c>
      <c r="C8" s="50" t="s">
        <v>82</v>
      </c>
      <c r="D8" s="52">
        <v>90</v>
      </c>
      <c r="E8" s="52">
        <v>92</v>
      </c>
      <c r="F8" s="52"/>
      <c r="G8" s="52">
        <v>80</v>
      </c>
      <c r="H8" s="52">
        <v>83</v>
      </c>
      <c r="I8" s="52"/>
      <c r="J8" s="52">
        <v>96</v>
      </c>
      <c r="K8" s="52"/>
      <c r="L8" s="52">
        <v>81</v>
      </c>
      <c r="M8" s="52">
        <f t="shared" si="0"/>
        <v>442</v>
      </c>
      <c r="N8" s="52">
        <f t="shared" si="1"/>
        <v>88.4</v>
      </c>
      <c r="O8" s="53" t="s">
        <v>146</v>
      </c>
    </row>
    <row r="9" spans="1:15" ht="18" customHeight="1" x14ac:dyDescent="0.25">
      <c r="A9" s="49">
        <v>6</v>
      </c>
      <c r="B9" s="50" t="s">
        <v>63</v>
      </c>
      <c r="C9" s="50" t="s">
        <v>6</v>
      </c>
      <c r="D9" s="52">
        <v>94</v>
      </c>
      <c r="E9" s="52"/>
      <c r="F9" s="52">
        <v>86</v>
      </c>
      <c r="G9" s="52">
        <v>67</v>
      </c>
      <c r="H9" s="52">
        <v>60</v>
      </c>
      <c r="I9" s="52">
        <v>95</v>
      </c>
      <c r="J9" s="52"/>
      <c r="K9" s="52"/>
      <c r="L9" s="52">
        <v>89</v>
      </c>
      <c r="M9" s="52">
        <f t="shared" si="0"/>
        <v>431</v>
      </c>
      <c r="N9" s="52">
        <f t="shared" si="1"/>
        <v>86.2</v>
      </c>
      <c r="O9" s="53" t="s">
        <v>146</v>
      </c>
    </row>
    <row r="10" spans="1:15" ht="18" customHeight="1" x14ac:dyDescent="0.25">
      <c r="A10" s="49">
        <v>7</v>
      </c>
      <c r="B10" s="50" t="s">
        <v>66</v>
      </c>
      <c r="C10" s="50" t="s">
        <v>91</v>
      </c>
      <c r="D10" s="52">
        <v>91</v>
      </c>
      <c r="E10" s="52"/>
      <c r="F10" s="52">
        <v>70</v>
      </c>
      <c r="G10" s="52">
        <v>61</v>
      </c>
      <c r="H10" s="52">
        <v>75</v>
      </c>
      <c r="I10" s="52"/>
      <c r="J10" s="52">
        <v>92</v>
      </c>
      <c r="K10" s="51">
        <v>95</v>
      </c>
      <c r="L10" s="52"/>
      <c r="M10" s="52">
        <f t="shared" si="0"/>
        <v>423</v>
      </c>
      <c r="N10" s="52">
        <f t="shared" si="1"/>
        <v>84.6</v>
      </c>
      <c r="O10" s="53" t="s">
        <v>146</v>
      </c>
    </row>
    <row r="11" spans="1:15" ht="18" customHeight="1" x14ac:dyDescent="0.25">
      <c r="A11" s="49">
        <v>8</v>
      </c>
      <c r="B11" s="50" t="s">
        <v>18</v>
      </c>
      <c r="C11" s="50" t="s">
        <v>97</v>
      </c>
      <c r="D11" s="52">
        <v>84</v>
      </c>
      <c r="E11" s="52"/>
      <c r="F11" s="52">
        <v>81</v>
      </c>
      <c r="G11" s="52">
        <v>78</v>
      </c>
      <c r="H11" s="52">
        <v>86</v>
      </c>
      <c r="I11" s="52"/>
      <c r="J11" s="52">
        <v>91</v>
      </c>
      <c r="K11" s="52"/>
      <c r="L11" s="52">
        <v>80</v>
      </c>
      <c r="M11" s="52">
        <f t="shared" si="0"/>
        <v>422</v>
      </c>
      <c r="N11" s="52">
        <f t="shared" si="1"/>
        <v>84.4</v>
      </c>
      <c r="O11" s="53" t="s">
        <v>146</v>
      </c>
    </row>
    <row r="12" spans="1:15" ht="18" customHeight="1" x14ac:dyDescent="0.25">
      <c r="A12" s="49">
        <v>9</v>
      </c>
      <c r="B12" s="50" t="s">
        <v>42</v>
      </c>
      <c r="C12" s="50" t="s">
        <v>118</v>
      </c>
      <c r="D12" s="52">
        <v>94</v>
      </c>
      <c r="E12" s="52">
        <v>84</v>
      </c>
      <c r="F12" s="52"/>
      <c r="G12" s="52">
        <v>52</v>
      </c>
      <c r="H12" s="52">
        <v>52</v>
      </c>
      <c r="I12" s="52"/>
      <c r="J12" s="51">
        <v>97</v>
      </c>
      <c r="K12" s="52"/>
      <c r="L12" s="51">
        <v>91</v>
      </c>
      <c r="M12" s="52">
        <f t="shared" si="0"/>
        <v>418</v>
      </c>
      <c r="N12" s="52">
        <f t="shared" si="1"/>
        <v>83.6</v>
      </c>
      <c r="O12" s="53" t="s">
        <v>146</v>
      </c>
    </row>
    <row r="13" spans="1:15" ht="18" customHeight="1" x14ac:dyDescent="0.25">
      <c r="A13" s="49">
        <v>10</v>
      </c>
      <c r="B13" s="50" t="s">
        <v>30</v>
      </c>
      <c r="C13" s="50" t="s">
        <v>107</v>
      </c>
      <c r="D13" s="52">
        <v>95</v>
      </c>
      <c r="E13" s="52">
        <v>91</v>
      </c>
      <c r="F13" s="52"/>
      <c r="G13" s="52">
        <v>54</v>
      </c>
      <c r="H13" s="52">
        <v>63</v>
      </c>
      <c r="I13" s="52"/>
      <c r="J13" s="52">
        <v>90</v>
      </c>
      <c r="K13" s="52"/>
      <c r="L13" s="52">
        <v>76</v>
      </c>
      <c r="M13" s="52">
        <f t="shared" si="0"/>
        <v>415</v>
      </c>
      <c r="N13" s="52">
        <f t="shared" si="1"/>
        <v>83</v>
      </c>
      <c r="O13" s="53" t="s">
        <v>146</v>
      </c>
    </row>
    <row r="14" spans="1:15" ht="18" customHeight="1" x14ac:dyDescent="0.25">
      <c r="A14" s="49">
        <v>11</v>
      </c>
      <c r="B14" s="50" t="s">
        <v>43</v>
      </c>
      <c r="C14" s="50" t="s">
        <v>119</v>
      </c>
      <c r="D14" s="52">
        <v>92</v>
      </c>
      <c r="E14" s="52"/>
      <c r="F14" s="52">
        <v>74</v>
      </c>
      <c r="G14" s="52">
        <v>73</v>
      </c>
      <c r="H14" s="52">
        <v>68</v>
      </c>
      <c r="I14" s="52">
        <v>89</v>
      </c>
      <c r="J14" s="52"/>
      <c r="K14" s="52"/>
      <c r="L14" s="52">
        <v>87</v>
      </c>
      <c r="M14" s="52">
        <f t="shared" si="0"/>
        <v>415</v>
      </c>
      <c r="N14" s="52">
        <f t="shared" si="1"/>
        <v>83</v>
      </c>
      <c r="O14" s="53" t="s">
        <v>146</v>
      </c>
    </row>
    <row r="15" spans="1:15" ht="18" customHeight="1" x14ac:dyDescent="0.25">
      <c r="A15" s="49">
        <v>12</v>
      </c>
      <c r="B15" s="50" t="s">
        <v>40</v>
      </c>
      <c r="C15" s="50" t="s">
        <v>116</v>
      </c>
      <c r="D15" s="52">
        <v>89</v>
      </c>
      <c r="E15" s="52"/>
      <c r="F15" s="52">
        <v>71</v>
      </c>
      <c r="G15" s="52">
        <v>79</v>
      </c>
      <c r="H15" s="52">
        <v>69</v>
      </c>
      <c r="I15" s="52">
        <v>87</v>
      </c>
      <c r="J15" s="52"/>
      <c r="K15" s="52">
        <v>86</v>
      </c>
      <c r="L15" s="52"/>
      <c r="M15" s="52">
        <f t="shared" si="0"/>
        <v>412</v>
      </c>
      <c r="N15" s="52">
        <f t="shared" si="1"/>
        <v>82.4</v>
      </c>
      <c r="O15" s="53" t="s">
        <v>146</v>
      </c>
    </row>
    <row r="16" spans="1:15" ht="18" customHeight="1" x14ac:dyDescent="0.25">
      <c r="A16" s="49">
        <v>13</v>
      </c>
      <c r="B16" s="50" t="s">
        <v>29</v>
      </c>
      <c r="C16" s="50" t="s">
        <v>106</v>
      </c>
      <c r="D16" s="52">
        <v>85</v>
      </c>
      <c r="E16" s="52"/>
      <c r="F16" s="52">
        <v>80</v>
      </c>
      <c r="G16" s="52">
        <v>70</v>
      </c>
      <c r="H16" s="52">
        <v>68</v>
      </c>
      <c r="I16" s="52"/>
      <c r="J16" s="51">
        <v>97</v>
      </c>
      <c r="K16" s="52"/>
      <c r="L16" s="52">
        <v>79</v>
      </c>
      <c r="M16" s="52">
        <f t="shared" si="0"/>
        <v>411</v>
      </c>
      <c r="N16" s="52">
        <f t="shared" si="1"/>
        <v>82.2</v>
      </c>
      <c r="O16" s="53" t="s">
        <v>146</v>
      </c>
    </row>
    <row r="17" spans="1:15" ht="18" customHeight="1" x14ac:dyDescent="0.25">
      <c r="A17" s="49">
        <v>14</v>
      </c>
      <c r="B17" s="50" t="s">
        <v>55</v>
      </c>
      <c r="C17" s="50" t="s">
        <v>81</v>
      </c>
      <c r="D17" s="52">
        <v>90</v>
      </c>
      <c r="E17" s="52">
        <v>86</v>
      </c>
      <c r="F17" s="52"/>
      <c r="G17" s="52">
        <v>54</v>
      </c>
      <c r="H17" s="52">
        <v>60</v>
      </c>
      <c r="I17" s="52"/>
      <c r="J17" s="52">
        <v>89</v>
      </c>
      <c r="K17" s="52"/>
      <c r="L17" s="52">
        <v>84</v>
      </c>
      <c r="M17" s="52">
        <f t="shared" si="0"/>
        <v>409</v>
      </c>
      <c r="N17" s="52">
        <f t="shared" si="1"/>
        <v>81.8</v>
      </c>
      <c r="O17" s="53" t="s">
        <v>146</v>
      </c>
    </row>
    <row r="18" spans="1:15" ht="18" customHeight="1" x14ac:dyDescent="0.25">
      <c r="A18" s="49">
        <v>15</v>
      </c>
      <c r="B18" s="50" t="s">
        <v>22</v>
      </c>
      <c r="C18" s="50" t="s">
        <v>101</v>
      </c>
      <c r="D18" s="52">
        <v>97</v>
      </c>
      <c r="E18" s="52"/>
      <c r="F18" s="52">
        <v>63</v>
      </c>
      <c r="G18" s="52">
        <v>67</v>
      </c>
      <c r="H18" s="52">
        <v>64</v>
      </c>
      <c r="I18" s="52"/>
      <c r="J18" s="52">
        <v>94</v>
      </c>
      <c r="K18" s="52"/>
      <c r="L18" s="52">
        <v>85</v>
      </c>
      <c r="M18" s="52">
        <f t="shared" si="0"/>
        <v>407</v>
      </c>
      <c r="N18" s="52">
        <f t="shared" si="1"/>
        <v>81.400000000000006</v>
      </c>
      <c r="O18" s="53" t="s">
        <v>146</v>
      </c>
    </row>
    <row r="19" spans="1:15" ht="18" customHeight="1" x14ac:dyDescent="0.25">
      <c r="A19" s="49">
        <v>16</v>
      </c>
      <c r="B19" s="50" t="s">
        <v>53</v>
      </c>
      <c r="C19" s="50" t="s">
        <v>79</v>
      </c>
      <c r="D19" s="52">
        <v>90</v>
      </c>
      <c r="E19" s="52"/>
      <c r="F19" s="52">
        <v>72</v>
      </c>
      <c r="G19" s="52">
        <v>69</v>
      </c>
      <c r="H19" s="52">
        <v>68</v>
      </c>
      <c r="I19" s="52">
        <v>93</v>
      </c>
      <c r="J19" s="52"/>
      <c r="K19" s="52">
        <v>83</v>
      </c>
      <c r="L19" s="52"/>
      <c r="M19" s="52">
        <f t="shared" si="0"/>
        <v>407</v>
      </c>
      <c r="N19" s="52">
        <f t="shared" si="1"/>
        <v>81.400000000000006</v>
      </c>
      <c r="O19" s="53" t="s">
        <v>146</v>
      </c>
    </row>
    <row r="20" spans="1:15" ht="18" customHeight="1" x14ac:dyDescent="0.25">
      <c r="A20" s="49">
        <v>17</v>
      </c>
      <c r="B20" s="50" t="s">
        <v>57</v>
      </c>
      <c r="C20" s="50" t="s">
        <v>83</v>
      </c>
      <c r="D20" s="52">
        <v>88</v>
      </c>
      <c r="E20" s="52"/>
      <c r="F20" s="52">
        <v>74</v>
      </c>
      <c r="G20" s="52">
        <v>60</v>
      </c>
      <c r="H20" s="52">
        <v>70</v>
      </c>
      <c r="I20" s="52"/>
      <c r="J20" s="52">
        <v>96</v>
      </c>
      <c r="K20" s="52"/>
      <c r="L20" s="52">
        <v>76</v>
      </c>
      <c r="M20" s="52">
        <f t="shared" si="0"/>
        <v>404</v>
      </c>
      <c r="N20" s="52">
        <f t="shared" si="1"/>
        <v>80.8</v>
      </c>
      <c r="O20" s="53" t="s">
        <v>146</v>
      </c>
    </row>
    <row r="21" spans="1:15" ht="18" customHeight="1" x14ac:dyDescent="0.25">
      <c r="A21" s="5">
        <v>18</v>
      </c>
      <c r="B21" s="10" t="s">
        <v>36</v>
      </c>
      <c r="C21" s="10" t="s">
        <v>113</v>
      </c>
      <c r="D21" s="6">
        <v>89</v>
      </c>
      <c r="E21" s="6"/>
      <c r="F21" s="6">
        <v>60</v>
      </c>
      <c r="G21" s="6">
        <v>63</v>
      </c>
      <c r="H21" s="6">
        <v>67</v>
      </c>
      <c r="I21" s="6"/>
      <c r="J21" s="6">
        <v>96</v>
      </c>
      <c r="K21" s="6">
        <v>83</v>
      </c>
      <c r="L21" s="6"/>
      <c r="M21" s="6">
        <f t="shared" si="0"/>
        <v>398</v>
      </c>
      <c r="N21" s="6">
        <f t="shared" si="1"/>
        <v>79.599999999999994</v>
      </c>
      <c r="O21" s="15" t="s">
        <v>146</v>
      </c>
    </row>
    <row r="22" spans="1:15" ht="18" customHeight="1" x14ac:dyDescent="0.25">
      <c r="A22" s="54">
        <v>19</v>
      </c>
      <c r="B22" s="55" t="s">
        <v>62</v>
      </c>
      <c r="C22" s="55" t="s">
        <v>88</v>
      </c>
      <c r="D22" s="56">
        <v>93</v>
      </c>
      <c r="E22" s="56"/>
      <c r="F22" s="56">
        <v>78</v>
      </c>
      <c r="G22" s="56">
        <v>77</v>
      </c>
      <c r="H22" s="56">
        <v>62</v>
      </c>
      <c r="I22" s="56">
        <v>86</v>
      </c>
      <c r="J22" s="56"/>
      <c r="K22" s="56">
        <v>59</v>
      </c>
      <c r="L22" s="56"/>
      <c r="M22" s="56">
        <f t="shared" si="0"/>
        <v>396</v>
      </c>
      <c r="N22" s="56">
        <f t="shared" si="1"/>
        <v>79.2</v>
      </c>
      <c r="O22" s="57" t="s">
        <v>146</v>
      </c>
    </row>
    <row r="23" spans="1:15" ht="18" customHeight="1" x14ac:dyDescent="0.25">
      <c r="A23" s="54">
        <v>20</v>
      </c>
      <c r="B23" s="55" t="s">
        <v>50</v>
      </c>
      <c r="C23" s="55" t="s">
        <v>76</v>
      </c>
      <c r="D23" s="56">
        <v>86</v>
      </c>
      <c r="E23" s="56"/>
      <c r="F23" s="56">
        <v>82</v>
      </c>
      <c r="G23" s="56">
        <v>56</v>
      </c>
      <c r="H23" s="56">
        <v>54</v>
      </c>
      <c r="I23" s="56">
        <v>86</v>
      </c>
      <c r="J23" s="56"/>
      <c r="K23" s="56"/>
      <c r="L23" s="56">
        <v>83</v>
      </c>
      <c r="M23" s="56">
        <f t="shared" si="0"/>
        <v>393</v>
      </c>
      <c r="N23" s="56">
        <f t="shared" si="1"/>
        <v>78.599999999999994</v>
      </c>
      <c r="O23" s="57" t="s">
        <v>146</v>
      </c>
    </row>
    <row r="24" spans="1:15" ht="18" customHeight="1" x14ac:dyDescent="0.25">
      <c r="A24" s="54">
        <v>21</v>
      </c>
      <c r="B24" s="55" t="s">
        <v>35</v>
      </c>
      <c r="C24" s="55" t="s">
        <v>112</v>
      </c>
      <c r="D24" s="56">
        <v>94</v>
      </c>
      <c r="E24" s="56"/>
      <c r="F24" s="56">
        <v>57</v>
      </c>
      <c r="G24" s="56">
        <v>64</v>
      </c>
      <c r="H24" s="56">
        <v>63</v>
      </c>
      <c r="I24" s="56"/>
      <c r="J24" s="56">
        <v>83</v>
      </c>
      <c r="K24" s="56"/>
      <c r="L24" s="56">
        <v>81</v>
      </c>
      <c r="M24" s="56">
        <f t="shared" si="0"/>
        <v>385</v>
      </c>
      <c r="N24" s="56">
        <f t="shared" si="1"/>
        <v>77</v>
      </c>
      <c r="O24" s="57" t="s">
        <v>146</v>
      </c>
    </row>
    <row r="25" spans="1:15" ht="18" customHeight="1" x14ac:dyDescent="0.25">
      <c r="A25" s="54">
        <v>22</v>
      </c>
      <c r="B25" s="55" t="s">
        <v>45</v>
      </c>
      <c r="C25" s="55" t="s">
        <v>121</v>
      </c>
      <c r="D25" s="56">
        <v>85</v>
      </c>
      <c r="E25" s="56"/>
      <c r="F25" s="56">
        <v>66</v>
      </c>
      <c r="G25" s="56">
        <v>70</v>
      </c>
      <c r="H25" s="56">
        <v>71</v>
      </c>
      <c r="I25" s="56"/>
      <c r="J25" s="56">
        <v>91</v>
      </c>
      <c r="K25" s="56"/>
      <c r="L25" s="56">
        <v>67</v>
      </c>
      <c r="M25" s="56">
        <f t="shared" si="0"/>
        <v>384</v>
      </c>
      <c r="N25" s="56">
        <f t="shared" si="1"/>
        <v>76.8</v>
      </c>
      <c r="O25" s="57" t="s">
        <v>146</v>
      </c>
    </row>
    <row r="26" spans="1:15" ht="18" customHeight="1" x14ac:dyDescent="0.25">
      <c r="A26" s="54">
        <v>23</v>
      </c>
      <c r="B26" s="55" t="s">
        <v>59</v>
      </c>
      <c r="C26" s="55" t="s">
        <v>85</v>
      </c>
      <c r="D26" s="56">
        <v>77</v>
      </c>
      <c r="E26" s="56"/>
      <c r="F26" s="56">
        <v>62</v>
      </c>
      <c r="G26" s="56">
        <v>66</v>
      </c>
      <c r="H26" s="56">
        <v>57</v>
      </c>
      <c r="I26" s="56">
        <v>87</v>
      </c>
      <c r="J26" s="56"/>
      <c r="K26" s="56">
        <v>88</v>
      </c>
      <c r="L26" s="56"/>
      <c r="M26" s="56">
        <f t="shared" si="0"/>
        <v>380</v>
      </c>
      <c r="N26" s="56">
        <f t="shared" si="1"/>
        <v>76</v>
      </c>
      <c r="O26" s="57" t="s">
        <v>146</v>
      </c>
    </row>
    <row r="27" spans="1:15" ht="18" customHeight="1" x14ac:dyDescent="0.25">
      <c r="A27" s="54">
        <v>24</v>
      </c>
      <c r="B27" s="55" t="s">
        <v>60</v>
      </c>
      <c r="C27" s="55" t="s">
        <v>86</v>
      </c>
      <c r="D27" s="56">
        <v>86</v>
      </c>
      <c r="E27" s="56"/>
      <c r="F27" s="56">
        <v>76</v>
      </c>
      <c r="G27" s="56">
        <v>69</v>
      </c>
      <c r="H27" s="56">
        <v>63</v>
      </c>
      <c r="I27" s="56">
        <v>78</v>
      </c>
      <c r="J27" s="56"/>
      <c r="K27" s="56"/>
      <c r="L27" s="56">
        <v>71</v>
      </c>
      <c r="M27" s="56">
        <f t="shared" si="0"/>
        <v>380</v>
      </c>
      <c r="N27" s="56">
        <f t="shared" si="1"/>
        <v>76</v>
      </c>
      <c r="O27" s="57" t="s">
        <v>146</v>
      </c>
    </row>
    <row r="28" spans="1:15" ht="18" customHeight="1" x14ac:dyDescent="0.25">
      <c r="A28" s="54">
        <v>25</v>
      </c>
      <c r="B28" s="55" t="s">
        <v>52</v>
      </c>
      <c r="C28" s="55" t="s">
        <v>78</v>
      </c>
      <c r="D28" s="56">
        <v>85</v>
      </c>
      <c r="E28" s="56"/>
      <c r="F28" s="56">
        <v>48</v>
      </c>
      <c r="G28" s="56">
        <v>61</v>
      </c>
      <c r="H28" s="56">
        <v>60</v>
      </c>
      <c r="I28" s="56"/>
      <c r="J28" s="56">
        <v>83</v>
      </c>
      <c r="K28" s="56">
        <v>88</v>
      </c>
      <c r="L28" s="56"/>
      <c r="M28" s="56">
        <f t="shared" si="0"/>
        <v>377</v>
      </c>
      <c r="N28" s="56">
        <f t="shared" si="1"/>
        <v>75.400000000000006</v>
      </c>
      <c r="O28" s="57" t="s">
        <v>146</v>
      </c>
    </row>
    <row r="29" spans="1:15" ht="18" customHeight="1" x14ac:dyDescent="0.25">
      <c r="A29" s="54">
        <v>26</v>
      </c>
      <c r="B29" s="55" t="s">
        <v>61</v>
      </c>
      <c r="C29" s="55" t="s">
        <v>87</v>
      </c>
      <c r="D29" s="56">
        <v>85</v>
      </c>
      <c r="E29" s="56"/>
      <c r="F29" s="56">
        <v>66</v>
      </c>
      <c r="G29" s="56">
        <v>54</v>
      </c>
      <c r="H29" s="56">
        <v>60</v>
      </c>
      <c r="I29" s="56"/>
      <c r="J29" s="56">
        <v>88</v>
      </c>
      <c r="K29" s="56"/>
      <c r="L29" s="56">
        <v>78</v>
      </c>
      <c r="M29" s="56">
        <f t="shared" si="0"/>
        <v>377</v>
      </c>
      <c r="N29" s="56">
        <f t="shared" si="1"/>
        <v>75.400000000000006</v>
      </c>
      <c r="O29" s="57" t="s">
        <v>146</v>
      </c>
    </row>
    <row r="30" spans="1:15" ht="18" customHeight="1" x14ac:dyDescent="0.25">
      <c r="A30" s="54">
        <v>27</v>
      </c>
      <c r="B30" s="55" t="s">
        <v>65</v>
      </c>
      <c r="C30" s="55" t="s">
        <v>90</v>
      </c>
      <c r="D30" s="56">
        <v>80</v>
      </c>
      <c r="E30" s="56">
        <v>67</v>
      </c>
      <c r="F30" s="56"/>
      <c r="G30" s="56">
        <v>51</v>
      </c>
      <c r="H30" s="56">
        <v>53</v>
      </c>
      <c r="I30" s="56"/>
      <c r="J30" s="56">
        <v>88</v>
      </c>
      <c r="K30" s="56">
        <v>88</v>
      </c>
      <c r="L30" s="56"/>
      <c r="M30" s="56">
        <f t="shared" si="0"/>
        <v>376</v>
      </c>
      <c r="N30" s="56">
        <f t="shared" si="1"/>
        <v>75.2</v>
      </c>
      <c r="O30" s="57" t="s">
        <v>146</v>
      </c>
    </row>
    <row r="31" spans="1:15" ht="18" customHeight="1" x14ac:dyDescent="0.25">
      <c r="A31" s="54">
        <v>28</v>
      </c>
      <c r="B31" s="55" t="s">
        <v>49</v>
      </c>
      <c r="C31" s="55" t="s">
        <v>75</v>
      </c>
      <c r="D31" s="56">
        <v>81</v>
      </c>
      <c r="E31" s="56"/>
      <c r="F31" s="56">
        <v>58</v>
      </c>
      <c r="G31" s="56">
        <v>67</v>
      </c>
      <c r="H31" s="56">
        <v>63</v>
      </c>
      <c r="I31" s="56">
        <v>88</v>
      </c>
      <c r="J31" s="56"/>
      <c r="K31" s="56"/>
      <c r="L31" s="56">
        <v>76</v>
      </c>
      <c r="M31" s="56">
        <f t="shared" si="0"/>
        <v>375</v>
      </c>
      <c r="N31" s="56">
        <f t="shared" si="1"/>
        <v>75</v>
      </c>
      <c r="O31" s="57" t="s">
        <v>146</v>
      </c>
    </row>
    <row r="32" spans="1:15" ht="18" customHeight="1" x14ac:dyDescent="0.25">
      <c r="A32" s="54">
        <v>29</v>
      </c>
      <c r="B32" s="55" t="s">
        <v>37</v>
      </c>
      <c r="C32" s="55" t="s">
        <v>72</v>
      </c>
      <c r="D32" s="56">
        <v>82</v>
      </c>
      <c r="E32" s="56"/>
      <c r="F32" s="56">
        <v>45</v>
      </c>
      <c r="G32" s="56">
        <v>53</v>
      </c>
      <c r="H32" s="56">
        <v>69</v>
      </c>
      <c r="I32" s="56"/>
      <c r="J32" s="56">
        <v>93</v>
      </c>
      <c r="K32" s="56"/>
      <c r="L32" s="56">
        <v>77</v>
      </c>
      <c r="M32" s="56">
        <f t="shared" si="0"/>
        <v>374</v>
      </c>
      <c r="N32" s="56">
        <f t="shared" si="1"/>
        <v>74.8</v>
      </c>
      <c r="O32" s="57" t="s">
        <v>146</v>
      </c>
    </row>
    <row r="33" spans="1:15" ht="18" customHeight="1" x14ac:dyDescent="0.25">
      <c r="A33" s="54">
        <v>30</v>
      </c>
      <c r="B33" s="55" t="s">
        <v>31</v>
      </c>
      <c r="C33" s="55" t="s">
        <v>108</v>
      </c>
      <c r="D33" s="56">
        <v>80</v>
      </c>
      <c r="E33" s="56">
        <v>70</v>
      </c>
      <c r="F33" s="56"/>
      <c r="G33" s="56">
        <v>60</v>
      </c>
      <c r="H33" s="56">
        <v>41</v>
      </c>
      <c r="I33" s="56"/>
      <c r="J33" s="56">
        <v>89</v>
      </c>
      <c r="K33" s="56"/>
      <c r="L33" s="56">
        <v>67</v>
      </c>
      <c r="M33" s="56">
        <f t="shared" si="0"/>
        <v>366</v>
      </c>
      <c r="N33" s="56">
        <f t="shared" si="1"/>
        <v>73.2</v>
      </c>
      <c r="O33" s="57" t="s">
        <v>146</v>
      </c>
    </row>
    <row r="34" spans="1:15" ht="18" customHeight="1" x14ac:dyDescent="0.25">
      <c r="A34" s="54">
        <v>31</v>
      </c>
      <c r="B34" s="55" t="s">
        <v>24</v>
      </c>
      <c r="C34" s="55" t="s">
        <v>102</v>
      </c>
      <c r="D34" s="56">
        <v>74</v>
      </c>
      <c r="E34" s="56">
        <v>59</v>
      </c>
      <c r="F34" s="56"/>
      <c r="G34" s="56">
        <v>52</v>
      </c>
      <c r="H34" s="56">
        <v>51</v>
      </c>
      <c r="I34" s="56"/>
      <c r="J34" s="56">
        <v>94</v>
      </c>
      <c r="K34" s="56">
        <v>86</v>
      </c>
      <c r="L34" s="56"/>
      <c r="M34" s="56">
        <f t="shared" si="0"/>
        <v>365</v>
      </c>
      <c r="N34" s="56">
        <f t="shared" si="1"/>
        <v>73</v>
      </c>
      <c r="O34" s="57" t="s">
        <v>146</v>
      </c>
    </row>
    <row r="35" spans="1:15" ht="18" customHeight="1" x14ac:dyDescent="0.25">
      <c r="A35" s="54">
        <v>32</v>
      </c>
      <c r="B35" s="55" t="s">
        <v>64</v>
      </c>
      <c r="C35" s="55" t="s">
        <v>89</v>
      </c>
      <c r="D35" s="56">
        <v>82</v>
      </c>
      <c r="E35" s="56"/>
      <c r="F35" s="56">
        <v>46</v>
      </c>
      <c r="G35" s="56">
        <v>66</v>
      </c>
      <c r="H35" s="56">
        <v>50</v>
      </c>
      <c r="I35" s="56"/>
      <c r="J35" s="56">
        <v>87</v>
      </c>
      <c r="K35" s="56">
        <v>79</v>
      </c>
      <c r="L35" s="56"/>
      <c r="M35" s="56">
        <f t="shared" si="0"/>
        <v>364</v>
      </c>
      <c r="N35" s="56">
        <f t="shared" si="1"/>
        <v>72.8</v>
      </c>
      <c r="O35" s="57" t="s">
        <v>146</v>
      </c>
    </row>
    <row r="36" spans="1:15" ht="18" customHeight="1" x14ac:dyDescent="0.25">
      <c r="A36" s="54">
        <v>33</v>
      </c>
      <c r="B36" s="55" t="s">
        <v>47</v>
      </c>
      <c r="C36" s="55" t="s">
        <v>73</v>
      </c>
      <c r="D36" s="56">
        <v>73</v>
      </c>
      <c r="E36" s="56"/>
      <c r="F36" s="56">
        <v>64</v>
      </c>
      <c r="G36" s="56">
        <v>63</v>
      </c>
      <c r="H36" s="56">
        <v>75</v>
      </c>
      <c r="I36" s="56">
        <v>83</v>
      </c>
      <c r="J36" s="56"/>
      <c r="K36" s="56">
        <v>62</v>
      </c>
      <c r="L36" s="56"/>
      <c r="M36" s="56">
        <f t="shared" ref="M36:M57" si="2">LARGE(D36:L36,1)+LARGE(D36:L36,2)+LARGE(D36:L36,3)+LARGE(D36:L36,4)+LARGE(D36:L36,5)</f>
        <v>358</v>
      </c>
      <c r="N36" s="56">
        <f t="shared" ref="N36:N57" si="3">M36/5</f>
        <v>71.599999999999994</v>
      </c>
      <c r="O36" s="57" t="s">
        <v>146</v>
      </c>
    </row>
    <row r="37" spans="1:15" ht="18" customHeight="1" x14ac:dyDescent="0.25">
      <c r="A37" s="54">
        <v>34</v>
      </c>
      <c r="B37" s="55" t="s">
        <v>46</v>
      </c>
      <c r="C37" s="55" t="s">
        <v>72</v>
      </c>
      <c r="D37" s="56">
        <v>79</v>
      </c>
      <c r="E37" s="56">
        <v>53</v>
      </c>
      <c r="F37" s="56"/>
      <c r="G37" s="56">
        <v>51</v>
      </c>
      <c r="H37" s="56">
        <v>51</v>
      </c>
      <c r="I37" s="56"/>
      <c r="J37" s="56">
        <v>87</v>
      </c>
      <c r="K37" s="56">
        <v>87</v>
      </c>
      <c r="L37" s="56"/>
      <c r="M37" s="56">
        <f t="shared" si="2"/>
        <v>357</v>
      </c>
      <c r="N37" s="56">
        <f t="shared" si="3"/>
        <v>71.400000000000006</v>
      </c>
      <c r="O37" s="57" t="s">
        <v>146</v>
      </c>
    </row>
    <row r="38" spans="1:15" ht="18" customHeight="1" x14ac:dyDescent="0.25">
      <c r="A38" s="54">
        <v>35</v>
      </c>
      <c r="B38" s="55" t="s">
        <v>51</v>
      </c>
      <c r="C38" s="55" t="s">
        <v>77</v>
      </c>
      <c r="D38" s="56">
        <v>84</v>
      </c>
      <c r="E38" s="56"/>
      <c r="F38" s="56">
        <v>44</v>
      </c>
      <c r="G38" s="56">
        <v>52</v>
      </c>
      <c r="H38" s="56">
        <v>61</v>
      </c>
      <c r="I38" s="56"/>
      <c r="J38" s="56">
        <v>88</v>
      </c>
      <c r="K38" s="56">
        <v>72</v>
      </c>
      <c r="L38" s="56"/>
      <c r="M38" s="56">
        <f t="shared" si="2"/>
        <v>357</v>
      </c>
      <c r="N38" s="56">
        <f t="shared" si="3"/>
        <v>71.400000000000006</v>
      </c>
      <c r="O38" s="57" t="s">
        <v>146</v>
      </c>
    </row>
    <row r="39" spans="1:15" ht="18" customHeight="1" x14ac:dyDescent="0.25">
      <c r="A39" s="54">
        <v>36</v>
      </c>
      <c r="B39" s="55" t="s">
        <v>48</v>
      </c>
      <c r="C39" s="55" t="s">
        <v>74</v>
      </c>
      <c r="D39" s="56">
        <v>82</v>
      </c>
      <c r="E39" s="56"/>
      <c r="F39" s="56">
        <v>53</v>
      </c>
      <c r="G39" s="56">
        <v>60</v>
      </c>
      <c r="H39" s="56">
        <v>64</v>
      </c>
      <c r="I39" s="56"/>
      <c r="J39" s="56">
        <v>91</v>
      </c>
      <c r="K39" s="56"/>
      <c r="L39" s="56">
        <v>56</v>
      </c>
      <c r="M39" s="56">
        <f t="shared" si="2"/>
        <v>353</v>
      </c>
      <c r="N39" s="56">
        <f t="shared" si="3"/>
        <v>70.599999999999994</v>
      </c>
      <c r="O39" s="57" t="s">
        <v>146</v>
      </c>
    </row>
    <row r="40" spans="1:15" ht="18" customHeight="1" x14ac:dyDescent="0.25">
      <c r="A40" s="54">
        <v>37</v>
      </c>
      <c r="B40" s="55" t="s">
        <v>28</v>
      </c>
      <c r="C40" s="55" t="s">
        <v>105</v>
      </c>
      <c r="D40" s="56">
        <v>80</v>
      </c>
      <c r="E40" s="56">
        <v>54</v>
      </c>
      <c r="F40" s="56"/>
      <c r="G40" s="56">
        <v>52</v>
      </c>
      <c r="H40" s="56">
        <v>39</v>
      </c>
      <c r="I40" s="56"/>
      <c r="J40" s="56">
        <v>86</v>
      </c>
      <c r="K40" s="56"/>
      <c r="L40" s="56">
        <v>81</v>
      </c>
      <c r="M40" s="56">
        <f t="shared" si="2"/>
        <v>353</v>
      </c>
      <c r="N40" s="56">
        <f t="shared" si="3"/>
        <v>70.599999999999994</v>
      </c>
      <c r="O40" s="57" t="s">
        <v>146</v>
      </c>
    </row>
    <row r="41" spans="1:15" ht="18" customHeight="1" x14ac:dyDescent="0.25">
      <c r="A41" s="54">
        <v>38</v>
      </c>
      <c r="B41" s="55" t="s">
        <v>19</v>
      </c>
      <c r="C41" s="55" t="s">
        <v>98</v>
      </c>
      <c r="D41" s="56">
        <v>81</v>
      </c>
      <c r="E41" s="56"/>
      <c r="F41" s="56">
        <v>56</v>
      </c>
      <c r="G41" s="56">
        <v>58</v>
      </c>
      <c r="H41" s="56">
        <v>56</v>
      </c>
      <c r="I41" s="56"/>
      <c r="J41" s="56">
        <v>93</v>
      </c>
      <c r="K41" s="56"/>
      <c r="L41" s="56">
        <v>64</v>
      </c>
      <c r="M41" s="56">
        <f t="shared" si="2"/>
        <v>352</v>
      </c>
      <c r="N41" s="56">
        <f t="shared" si="3"/>
        <v>70.400000000000006</v>
      </c>
      <c r="O41" s="57" t="s">
        <v>146</v>
      </c>
    </row>
    <row r="42" spans="1:15" ht="18" customHeight="1" x14ac:dyDescent="0.25">
      <c r="A42" s="54">
        <v>39</v>
      </c>
      <c r="B42" s="55" t="s">
        <v>33</v>
      </c>
      <c r="C42" s="55" t="s">
        <v>110</v>
      </c>
      <c r="D42" s="56">
        <v>76</v>
      </c>
      <c r="E42" s="56"/>
      <c r="F42" s="56">
        <v>54</v>
      </c>
      <c r="G42" s="56">
        <v>50</v>
      </c>
      <c r="H42" s="56">
        <v>50</v>
      </c>
      <c r="I42" s="56"/>
      <c r="J42" s="56">
        <v>89</v>
      </c>
      <c r="K42" s="56">
        <v>82</v>
      </c>
      <c r="L42" s="56"/>
      <c r="M42" s="56">
        <f t="shared" si="2"/>
        <v>351</v>
      </c>
      <c r="N42" s="56">
        <f t="shared" si="3"/>
        <v>70.2</v>
      </c>
      <c r="O42" s="57" t="s">
        <v>146</v>
      </c>
    </row>
    <row r="43" spans="1:15" ht="18" customHeight="1" x14ac:dyDescent="0.25">
      <c r="A43" s="54">
        <v>40</v>
      </c>
      <c r="B43" s="55" t="s">
        <v>70</v>
      </c>
      <c r="C43" s="55" t="s">
        <v>95</v>
      </c>
      <c r="D43" s="56">
        <v>78</v>
      </c>
      <c r="E43" s="56">
        <v>67</v>
      </c>
      <c r="F43" s="56"/>
      <c r="G43" s="56">
        <v>53</v>
      </c>
      <c r="H43" s="56">
        <v>53</v>
      </c>
      <c r="I43" s="56">
        <v>58</v>
      </c>
      <c r="J43" s="56"/>
      <c r="K43" s="56">
        <v>86</v>
      </c>
      <c r="L43" s="56"/>
      <c r="M43" s="56">
        <f t="shared" si="2"/>
        <v>342</v>
      </c>
      <c r="N43" s="56">
        <f t="shared" si="3"/>
        <v>68.400000000000006</v>
      </c>
      <c r="O43" s="57" t="s">
        <v>146</v>
      </c>
    </row>
    <row r="44" spans="1:15" ht="18" customHeight="1" x14ac:dyDescent="0.25">
      <c r="A44" s="54">
        <v>41</v>
      </c>
      <c r="B44" s="55" t="s">
        <v>20</v>
      </c>
      <c r="C44" s="55" t="s">
        <v>99</v>
      </c>
      <c r="D44" s="56">
        <v>83</v>
      </c>
      <c r="E44" s="56"/>
      <c r="F44" s="56">
        <v>47</v>
      </c>
      <c r="G44" s="56">
        <v>53</v>
      </c>
      <c r="H44" s="56">
        <v>43</v>
      </c>
      <c r="I44" s="56"/>
      <c r="J44" s="56">
        <v>74</v>
      </c>
      <c r="K44" s="56"/>
      <c r="L44" s="56">
        <v>84</v>
      </c>
      <c r="M44" s="56">
        <f t="shared" si="2"/>
        <v>341</v>
      </c>
      <c r="N44" s="56">
        <f t="shared" si="3"/>
        <v>68.2</v>
      </c>
      <c r="O44" s="57" t="s">
        <v>146</v>
      </c>
    </row>
    <row r="45" spans="1:15" ht="18" customHeight="1" x14ac:dyDescent="0.25">
      <c r="A45" s="54">
        <v>42</v>
      </c>
      <c r="B45" s="55" t="s">
        <v>39</v>
      </c>
      <c r="C45" s="55" t="s">
        <v>115</v>
      </c>
      <c r="D45" s="56">
        <v>82</v>
      </c>
      <c r="E45" s="56"/>
      <c r="F45" s="56">
        <v>55</v>
      </c>
      <c r="G45" s="56">
        <v>55</v>
      </c>
      <c r="H45" s="56">
        <v>53</v>
      </c>
      <c r="I45" s="56">
        <v>74</v>
      </c>
      <c r="J45" s="56"/>
      <c r="K45" s="56">
        <v>72</v>
      </c>
      <c r="L45" s="56"/>
      <c r="M45" s="56">
        <f t="shared" si="2"/>
        <v>338</v>
      </c>
      <c r="N45" s="56">
        <f t="shared" si="3"/>
        <v>67.599999999999994</v>
      </c>
      <c r="O45" s="57" t="s">
        <v>146</v>
      </c>
    </row>
    <row r="46" spans="1:15" ht="18" customHeight="1" x14ac:dyDescent="0.25">
      <c r="A46" s="54">
        <v>43</v>
      </c>
      <c r="B46" s="55" t="s">
        <v>34</v>
      </c>
      <c r="C46" s="55" t="s">
        <v>111</v>
      </c>
      <c r="D46" s="56">
        <v>79</v>
      </c>
      <c r="E46" s="56"/>
      <c r="F46" s="56">
        <v>28</v>
      </c>
      <c r="G46" s="56">
        <v>52</v>
      </c>
      <c r="H46" s="56">
        <v>51</v>
      </c>
      <c r="I46" s="56"/>
      <c r="J46" s="56">
        <v>94</v>
      </c>
      <c r="K46" s="56"/>
      <c r="L46" s="56">
        <v>60</v>
      </c>
      <c r="M46" s="56">
        <f t="shared" si="2"/>
        <v>336</v>
      </c>
      <c r="N46" s="56">
        <f t="shared" si="3"/>
        <v>67.2</v>
      </c>
      <c r="O46" s="57" t="s">
        <v>146</v>
      </c>
    </row>
    <row r="47" spans="1:15" ht="18" customHeight="1" x14ac:dyDescent="0.25">
      <c r="A47" s="54">
        <v>44</v>
      </c>
      <c r="B47" s="55" t="s">
        <v>58</v>
      </c>
      <c r="C47" s="55" t="s">
        <v>84</v>
      </c>
      <c r="D47" s="56">
        <v>77</v>
      </c>
      <c r="E47" s="56"/>
      <c r="F47" s="56">
        <v>45</v>
      </c>
      <c r="G47" s="56">
        <v>52</v>
      </c>
      <c r="H47" s="56">
        <v>50</v>
      </c>
      <c r="I47" s="56"/>
      <c r="J47" s="56">
        <v>87</v>
      </c>
      <c r="K47" s="56"/>
      <c r="L47" s="56">
        <v>66</v>
      </c>
      <c r="M47" s="56">
        <f t="shared" si="2"/>
        <v>332</v>
      </c>
      <c r="N47" s="56">
        <f t="shared" si="3"/>
        <v>66.400000000000006</v>
      </c>
      <c r="O47" s="57" t="s">
        <v>146</v>
      </c>
    </row>
    <row r="48" spans="1:15" ht="18" customHeight="1" x14ac:dyDescent="0.25">
      <c r="A48" s="54">
        <v>45</v>
      </c>
      <c r="B48" s="55" t="s">
        <v>26</v>
      </c>
      <c r="C48" s="55" t="s">
        <v>104</v>
      </c>
      <c r="D48" s="56">
        <v>75</v>
      </c>
      <c r="E48" s="56">
        <v>52</v>
      </c>
      <c r="F48" s="56"/>
      <c r="G48" s="56">
        <v>51</v>
      </c>
      <c r="H48" s="56">
        <v>51</v>
      </c>
      <c r="I48" s="56"/>
      <c r="J48" s="56">
        <v>84</v>
      </c>
      <c r="K48" s="56">
        <v>68</v>
      </c>
      <c r="L48" s="56"/>
      <c r="M48" s="56">
        <f t="shared" si="2"/>
        <v>330</v>
      </c>
      <c r="N48" s="56">
        <f t="shared" si="3"/>
        <v>66</v>
      </c>
      <c r="O48" s="57" t="s">
        <v>146</v>
      </c>
    </row>
    <row r="49" spans="1:15" ht="18" customHeight="1" x14ac:dyDescent="0.25">
      <c r="A49" s="54">
        <v>46</v>
      </c>
      <c r="B49" s="55" t="s">
        <v>38</v>
      </c>
      <c r="C49" s="55" t="s">
        <v>114</v>
      </c>
      <c r="D49" s="56">
        <v>64</v>
      </c>
      <c r="E49" s="56"/>
      <c r="F49" s="56">
        <v>57</v>
      </c>
      <c r="G49" s="56">
        <v>52</v>
      </c>
      <c r="H49" s="56">
        <v>43</v>
      </c>
      <c r="I49" s="56"/>
      <c r="J49" s="56">
        <v>89</v>
      </c>
      <c r="K49" s="56">
        <v>66</v>
      </c>
      <c r="L49" s="56"/>
      <c r="M49" s="56">
        <f t="shared" si="2"/>
        <v>328</v>
      </c>
      <c r="N49" s="56">
        <f t="shared" si="3"/>
        <v>65.599999999999994</v>
      </c>
      <c r="O49" s="57" t="s">
        <v>146</v>
      </c>
    </row>
    <row r="50" spans="1:15" ht="18" customHeight="1" x14ac:dyDescent="0.25">
      <c r="A50" s="54">
        <v>47</v>
      </c>
      <c r="B50" s="55" t="s">
        <v>44</v>
      </c>
      <c r="C50" s="55" t="s">
        <v>120</v>
      </c>
      <c r="D50" s="56">
        <v>77</v>
      </c>
      <c r="E50" s="56">
        <v>54</v>
      </c>
      <c r="F50" s="56"/>
      <c r="G50" s="56">
        <v>42</v>
      </c>
      <c r="H50" s="56">
        <v>50</v>
      </c>
      <c r="I50" s="56"/>
      <c r="J50" s="56">
        <v>89</v>
      </c>
      <c r="K50" s="56"/>
      <c r="L50" s="56">
        <v>51</v>
      </c>
      <c r="M50" s="56">
        <f t="shared" si="2"/>
        <v>321</v>
      </c>
      <c r="N50" s="56">
        <f t="shared" si="3"/>
        <v>64.2</v>
      </c>
      <c r="O50" s="57" t="s">
        <v>146</v>
      </c>
    </row>
    <row r="51" spans="1:15" ht="18" customHeight="1" x14ac:dyDescent="0.25">
      <c r="A51" s="58">
        <v>48</v>
      </c>
      <c r="B51" s="59" t="s">
        <v>27</v>
      </c>
      <c r="C51" s="59" t="s">
        <v>5</v>
      </c>
      <c r="D51" s="60">
        <v>89</v>
      </c>
      <c r="E51" s="60"/>
      <c r="F51" s="60">
        <v>48</v>
      </c>
      <c r="G51" s="60">
        <v>39</v>
      </c>
      <c r="H51" s="60">
        <v>36</v>
      </c>
      <c r="I51" s="60">
        <v>74</v>
      </c>
      <c r="J51" s="60"/>
      <c r="K51" s="60"/>
      <c r="L51" s="60">
        <v>69</v>
      </c>
      <c r="M51" s="60">
        <f t="shared" si="2"/>
        <v>319</v>
      </c>
      <c r="N51" s="60">
        <f t="shared" si="3"/>
        <v>63.8</v>
      </c>
      <c r="O51" s="61" t="s">
        <v>147</v>
      </c>
    </row>
    <row r="52" spans="1:15" ht="18" customHeight="1" x14ac:dyDescent="0.25">
      <c r="A52" s="58">
        <v>49</v>
      </c>
      <c r="B52" s="59" t="s">
        <v>32</v>
      </c>
      <c r="C52" s="59" t="s">
        <v>109</v>
      </c>
      <c r="D52" s="60">
        <v>71</v>
      </c>
      <c r="E52" s="60"/>
      <c r="F52" s="60">
        <v>27</v>
      </c>
      <c r="G52" s="60">
        <v>50</v>
      </c>
      <c r="H52" s="60">
        <v>42</v>
      </c>
      <c r="I52" s="60">
        <v>69</v>
      </c>
      <c r="J52" s="60"/>
      <c r="K52" s="60"/>
      <c r="L52" s="60">
        <v>77</v>
      </c>
      <c r="M52" s="60">
        <f t="shared" si="2"/>
        <v>309</v>
      </c>
      <c r="N52" s="60">
        <f t="shared" si="3"/>
        <v>61.8</v>
      </c>
      <c r="O52" s="61" t="s">
        <v>147</v>
      </c>
    </row>
    <row r="53" spans="1:15" ht="18" customHeight="1" x14ac:dyDescent="0.25">
      <c r="A53" s="58">
        <v>50</v>
      </c>
      <c r="B53" s="59" t="s">
        <v>25</v>
      </c>
      <c r="C53" s="59" t="s">
        <v>103</v>
      </c>
      <c r="D53" s="60">
        <v>55</v>
      </c>
      <c r="E53" s="60"/>
      <c r="F53" s="60">
        <v>46</v>
      </c>
      <c r="G53" s="60">
        <v>42</v>
      </c>
      <c r="H53" s="60">
        <v>35</v>
      </c>
      <c r="I53" s="60"/>
      <c r="J53" s="60">
        <v>83</v>
      </c>
      <c r="K53" s="60"/>
      <c r="L53" s="60">
        <v>81</v>
      </c>
      <c r="M53" s="60">
        <f t="shared" si="2"/>
        <v>307</v>
      </c>
      <c r="N53" s="60">
        <f t="shared" si="3"/>
        <v>61.4</v>
      </c>
      <c r="O53" s="61" t="s">
        <v>147</v>
      </c>
    </row>
    <row r="54" spans="1:15" ht="18" customHeight="1" x14ac:dyDescent="0.25">
      <c r="A54" s="58">
        <v>51</v>
      </c>
      <c r="B54" s="59" t="s">
        <v>41</v>
      </c>
      <c r="C54" s="59" t="s">
        <v>117</v>
      </c>
      <c r="D54" s="60">
        <v>63</v>
      </c>
      <c r="E54" s="60"/>
      <c r="F54" s="60">
        <v>46</v>
      </c>
      <c r="G54" s="60">
        <v>42</v>
      </c>
      <c r="H54" s="60">
        <v>50</v>
      </c>
      <c r="I54" s="60"/>
      <c r="J54" s="60">
        <v>85</v>
      </c>
      <c r="K54" s="60">
        <v>55</v>
      </c>
      <c r="L54" s="60"/>
      <c r="M54" s="60">
        <f t="shared" si="2"/>
        <v>299</v>
      </c>
      <c r="N54" s="60">
        <f t="shared" si="3"/>
        <v>59.8</v>
      </c>
      <c r="O54" s="61" t="s">
        <v>146</v>
      </c>
    </row>
    <row r="55" spans="1:15" ht="18" customHeight="1" x14ac:dyDescent="0.25">
      <c r="A55" s="58">
        <v>52</v>
      </c>
      <c r="B55" s="59" t="s">
        <v>69</v>
      </c>
      <c r="C55" s="59" t="s">
        <v>94</v>
      </c>
      <c r="D55" s="60">
        <v>75</v>
      </c>
      <c r="E55" s="60"/>
      <c r="F55" s="60">
        <v>45</v>
      </c>
      <c r="G55" s="60">
        <v>46</v>
      </c>
      <c r="H55" s="60">
        <v>43</v>
      </c>
      <c r="I55" s="60">
        <v>61</v>
      </c>
      <c r="J55" s="60"/>
      <c r="K55" s="60">
        <v>57</v>
      </c>
      <c r="L55" s="60"/>
      <c r="M55" s="60">
        <f t="shared" si="2"/>
        <v>284</v>
      </c>
      <c r="N55" s="60">
        <f t="shared" si="3"/>
        <v>56.8</v>
      </c>
      <c r="O55" s="61" t="s">
        <v>147</v>
      </c>
    </row>
    <row r="56" spans="1:15" ht="18" customHeight="1" x14ac:dyDescent="0.25">
      <c r="A56" s="58">
        <v>53</v>
      </c>
      <c r="B56" s="59" t="s">
        <v>71</v>
      </c>
      <c r="C56" s="59" t="s">
        <v>96</v>
      </c>
      <c r="D56" s="60">
        <v>63</v>
      </c>
      <c r="E56" s="60"/>
      <c r="F56" s="60">
        <v>50</v>
      </c>
      <c r="G56" s="60">
        <v>40</v>
      </c>
      <c r="H56" s="60">
        <v>34</v>
      </c>
      <c r="I56" s="60">
        <v>55</v>
      </c>
      <c r="J56" s="60"/>
      <c r="K56" s="60"/>
      <c r="L56" s="60">
        <v>48</v>
      </c>
      <c r="M56" s="60">
        <f t="shared" si="2"/>
        <v>256</v>
      </c>
      <c r="N56" s="60">
        <f t="shared" si="3"/>
        <v>51.2</v>
      </c>
      <c r="O56" s="61" t="s">
        <v>147</v>
      </c>
    </row>
    <row r="57" spans="1:15" ht="18" customHeight="1" x14ac:dyDescent="0.25">
      <c r="A57" s="58">
        <v>54</v>
      </c>
      <c r="B57" s="59" t="s">
        <v>68</v>
      </c>
      <c r="C57" s="59" t="s">
        <v>93</v>
      </c>
      <c r="D57" s="60">
        <v>64</v>
      </c>
      <c r="E57" s="60"/>
      <c r="F57" s="60">
        <v>35</v>
      </c>
      <c r="G57" s="60">
        <v>51</v>
      </c>
      <c r="H57" s="60">
        <v>38</v>
      </c>
      <c r="I57" s="60">
        <v>55</v>
      </c>
      <c r="J57" s="60"/>
      <c r="K57" s="60">
        <v>44</v>
      </c>
      <c r="L57" s="60"/>
      <c r="M57" s="60">
        <f t="shared" si="2"/>
        <v>252</v>
      </c>
      <c r="N57" s="60">
        <f t="shared" si="3"/>
        <v>50.4</v>
      </c>
      <c r="O57" s="61" t="s">
        <v>147</v>
      </c>
    </row>
    <row r="58" spans="1:15" ht="15" x14ac:dyDescent="0.25">
      <c r="A58" s="11"/>
      <c r="B58" s="11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5" ht="15" x14ac:dyDescent="0.25">
      <c r="A59" s="11"/>
      <c r="B59" s="23" t="s">
        <v>124</v>
      </c>
      <c r="C59" s="23"/>
      <c r="D59" s="11"/>
      <c r="E59" s="11"/>
      <c r="F59" s="11"/>
      <c r="G59" s="11"/>
      <c r="H59" s="11"/>
      <c r="I59" s="11"/>
      <c r="J59" s="24" t="s">
        <v>155</v>
      </c>
      <c r="K59" s="25"/>
      <c r="L59" s="25"/>
      <c r="M59" s="25"/>
      <c r="N59" s="25"/>
    </row>
    <row r="60" spans="1:15" ht="15" x14ac:dyDescent="0.25">
      <c r="A60" s="11"/>
      <c r="B60" s="23" t="s">
        <v>156</v>
      </c>
      <c r="C60" s="23"/>
      <c r="D60" s="11"/>
      <c r="E60" s="11"/>
      <c r="F60" s="11"/>
      <c r="G60" s="11"/>
      <c r="H60" s="11"/>
      <c r="I60" s="11"/>
      <c r="J60" s="24" t="s">
        <v>154</v>
      </c>
      <c r="K60" s="25"/>
      <c r="L60" s="25"/>
      <c r="M60" s="25"/>
      <c r="N60" s="25"/>
    </row>
    <row r="61" spans="1:15" ht="15" x14ac:dyDescent="0.25">
      <c r="A61" s="11"/>
      <c r="B61" s="23" t="s">
        <v>148</v>
      </c>
      <c r="C61" s="23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5" ht="15" x14ac:dyDescent="0.25">
      <c r="A62" s="11"/>
      <c r="B62" s="23" t="s">
        <v>150</v>
      </c>
      <c r="C62" s="2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5" ht="15" x14ac:dyDescent="0.25">
      <c r="A63" s="11"/>
      <c r="B63" s="23" t="s">
        <v>149</v>
      </c>
      <c r="C63" s="23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5" ht="15" x14ac:dyDescent="0.2">
      <c r="B64" s="23" t="s">
        <v>157</v>
      </c>
      <c r="C64" s="23"/>
    </row>
    <row r="67" spans="2:12" x14ac:dyDescent="0.25">
      <c r="B67" s="9" t="s">
        <v>161</v>
      </c>
      <c r="D67" s="1">
        <f>COUNTIF(D4:D57,"&gt;=90")</f>
        <v>15</v>
      </c>
      <c r="E67" s="1">
        <f t="shared" ref="E67:L67" si="4">COUNTIF(E4:E57,"&gt;=90")</f>
        <v>3</v>
      </c>
      <c r="F67" s="1">
        <f t="shared" si="4"/>
        <v>2</v>
      </c>
      <c r="G67" s="1">
        <f t="shared" si="4"/>
        <v>2</v>
      </c>
      <c r="H67" s="1">
        <f t="shared" si="4"/>
        <v>2</v>
      </c>
      <c r="I67" s="1">
        <f t="shared" si="4"/>
        <v>5</v>
      </c>
      <c r="J67" s="1">
        <f t="shared" si="4"/>
        <v>16</v>
      </c>
      <c r="K67" s="1">
        <f t="shared" si="4"/>
        <v>1</v>
      </c>
      <c r="L67" s="1">
        <f t="shared" si="4"/>
        <v>2</v>
      </c>
    </row>
    <row r="68" spans="2:12" x14ac:dyDescent="0.25">
      <c r="B68" s="9" t="s">
        <v>167</v>
      </c>
      <c r="D68" s="1">
        <f>COUNTIF(D4:D57,"&gt;=80")-D67</f>
        <v>22</v>
      </c>
      <c r="E68" s="1">
        <f t="shared" ref="E68:L68" si="5">COUNTIF(E4:E57,"&gt;=80")-E67</f>
        <v>3</v>
      </c>
      <c r="F68" s="1">
        <f t="shared" si="5"/>
        <v>4</v>
      </c>
      <c r="G68" s="1">
        <f t="shared" si="5"/>
        <v>2</v>
      </c>
      <c r="H68" s="1">
        <f t="shared" si="5"/>
        <v>3</v>
      </c>
      <c r="I68" s="1">
        <f t="shared" si="5"/>
        <v>7</v>
      </c>
      <c r="J68" s="1">
        <f t="shared" si="5"/>
        <v>17</v>
      </c>
      <c r="K68" s="1">
        <f t="shared" si="5"/>
        <v>10</v>
      </c>
      <c r="L68" s="1">
        <f t="shared" si="5"/>
        <v>14</v>
      </c>
    </row>
    <row r="69" spans="2:12" x14ac:dyDescent="0.25">
      <c r="B69" s="9" t="s">
        <v>168</v>
      </c>
      <c r="D69" s="1">
        <f>COUNTIF(D4:D57,"&gt;=70")-D68-D67</f>
        <v>12</v>
      </c>
      <c r="E69" s="1">
        <f t="shared" ref="E69:L69" si="6">COUNTIF(E4:E57,"&gt;=70")-E68-E67</f>
        <v>1</v>
      </c>
      <c r="F69" s="1">
        <f t="shared" si="6"/>
        <v>7</v>
      </c>
      <c r="G69" s="1">
        <f t="shared" si="6"/>
        <v>7</v>
      </c>
      <c r="H69" s="1">
        <f t="shared" si="6"/>
        <v>5</v>
      </c>
      <c r="I69" s="1">
        <f t="shared" si="6"/>
        <v>3</v>
      </c>
      <c r="J69" s="1">
        <f t="shared" si="6"/>
        <v>1</v>
      </c>
      <c r="K69" s="1">
        <f t="shared" si="6"/>
        <v>3</v>
      </c>
      <c r="L69" s="1">
        <f t="shared" si="6"/>
        <v>8</v>
      </c>
    </row>
    <row r="70" spans="2:12" x14ac:dyDescent="0.25">
      <c r="B70" s="9" t="s">
        <v>169</v>
      </c>
      <c r="D70" s="1">
        <f>COUNTIF(D4:D57,"&gt;=60")-D67-D68-D69</f>
        <v>4</v>
      </c>
      <c r="E70" s="1">
        <f t="shared" ref="E70:L70" si="7">COUNTIF(E4:E57,"&gt;=60")-E67-E68-E69</f>
        <v>2</v>
      </c>
      <c r="F70" s="1">
        <f t="shared" si="7"/>
        <v>6</v>
      </c>
      <c r="G70" s="1">
        <f t="shared" si="7"/>
        <v>15</v>
      </c>
      <c r="H70" s="1">
        <f t="shared" si="7"/>
        <v>18</v>
      </c>
      <c r="I70" s="1">
        <f t="shared" si="7"/>
        <v>2</v>
      </c>
      <c r="J70" s="1">
        <f t="shared" si="7"/>
        <v>0</v>
      </c>
      <c r="K70" s="1">
        <f t="shared" si="7"/>
        <v>3</v>
      </c>
      <c r="L70" s="1">
        <f t="shared" si="7"/>
        <v>6</v>
      </c>
    </row>
    <row r="71" spans="2:12" x14ac:dyDescent="0.25">
      <c r="B71" s="9" t="s">
        <v>170</v>
      </c>
      <c r="D71" s="1">
        <f>COUNTIF(D4:D57,"&gt;=50")-D67-D68-D69-D70</f>
        <v>1</v>
      </c>
      <c r="E71" s="1">
        <f t="shared" ref="E71:L71" si="8">COUNTIF(E4:E57,"&gt;=50")-E67-E68-E69-E70</f>
        <v>5</v>
      </c>
      <c r="F71" s="1">
        <f t="shared" si="8"/>
        <v>8</v>
      </c>
      <c r="G71" s="1">
        <f t="shared" si="8"/>
        <v>22</v>
      </c>
      <c r="H71" s="1">
        <f t="shared" si="8"/>
        <v>16</v>
      </c>
      <c r="I71" s="1">
        <f t="shared" si="8"/>
        <v>3</v>
      </c>
      <c r="J71" s="1">
        <f t="shared" si="8"/>
        <v>0</v>
      </c>
      <c r="K71" s="1">
        <f t="shared" si="8"/>
        <v>3</v>
      </c>
      <c r="L71" s="1">
        <f t="shared" si="8"/>
        <v>2</v>
      </c>
    </row>
    <row r="72" spans="2:12" x14ac:dyDescent="0.25">
      <c r="B72" s="9" t="s">
        <v>166</v>
      </c>
      <c r="D72" s="1">
        <f>COUNTIF(D4:D57,"&lt;50")</f>
        <v>0</v>
      </c>
      <c r="E72" s="1">
        <f t="shared" ref="E72:L72" si="9">COUNTIF(E4:E57,"&lt;50")</f>
        <v>0</v>
      </c>
      <c r="F72" s="1">
        <f t="shared" si="9"/>
        <v>13</v>
      </c>
      <c r="G72" s="1">
        <f t="shared" si="9"/>
        <v>6</v>
      </c>
      <c r="H72" s="1">
        <f t="shared" si="9"/>
        <v>10</v>
      </c>
      <c r="I72" s="1">
        <f t="shared" si="9"/>
        <v>0</v>
      </c>
      <c r="J72" s="1">
        <f t="shared" si="9"/>
        <v>0</v>
      </c>
      <c r="K72" s="1">
        <f t="shared" si="9"/>
        <v>1</v>
      </c>
      <c r="L72" s="1">
        <f t="shared" si="9"/>
        <v>1</v>
      </c>
    </row>
  </sheetData>
  <sortState xmlns:xlrd2="http://schemas.microsoft.com/office/spreadsheetml/2017/richdata2" ref="B4:O57">
    <sortCondition descending="1" ref="N4:N57"/>
  </sortState>
  <mergeCells count="10">
    <mergeCell ref="B64:C64"/>
    <mergeCell ref="B61:C61"/>
    <mergeCell ref="B62:C62"/>
    <mergeCell ref="B63:C63"/>
    <mergeCell ref="A1:O1"/>
    <mergeCell ref="A2:O2"/>
    <mergeCell ref="J59:N59"/>
    <mergeCell ref="J60:N60"/>
    <mergeCell ref="B59:C59"/>
    <mergeCell ref="B60:C60"/>
  </mergeCells>
  <printOptions horizontalCentered="1" verticalCentered="1"/>
  <pageMargins left="0.70866141732283472" right="0.70866141732283472" top="0.74803149606299213" bottom="0.74803149606299213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003"/>
  <sheetViews>
    <sheetView workbookViewId="0">
      <selection activeCell="B5" sqref="B5:F5"/>
    </sheetView>
  </sheetViews>
  <sheetFormatPr defaultColWidth="14.42578125" defaultRowHeight="15" customHeight="1" x14ac:dyDescent="0.25"/>
  <cols>
    <col min="1" max="2" width="8.7109375" customWidth="1"/>
    <col min="3" max="3" width="42.140625" bestFit="1" customWidth="1"/>
    <col min="4" max="4" width="14.28515625" bestFit="1" customWidth="1"/>
    <col min="5" max="5" width="9.28515625" bestFit="1" customWidth="1"/>
    <col min="6" max="26" width="8.7109375" customWidth="1"/>
  </cols>
  <sheetData>
    <row r="3" spans="2:6" ht="18.75" x14ac:dyDescent="0.3">
      <c r="B3" s="26" t="s">
        <v>11</v>
      </c>
      <c r="C3" s="27"/>
      <c r="D3" s="27"/>
      <c r="E3" s="27"/>
      <c r="F3" s="28"/>
    </row>
    <row r="4" spans="2:6" ht="18.75" x14ac:dyDescent="0.3">
      <c r="B4" s="26" t="s">
        <v>171</v>
      </c>
      <c r="C4" s="27"/>
      <c r="D4" s="27"/>
      <c r="E4" s="27"/>
      <c r="F4" s="28"/>
    </row>
    <row r="5" spans="2:6" ht="15" customHeight="1" x14ac:dyDescent="0.3">
      <c r="B5" s="29"/>
      <c r="C5" s="30"/>
      <c r="D5" s="30"/>
      <c r="E5" s="30"/>
      <c r="F5" s="31"/>
    </row>
    <row r="6" spans="2:6" ht="15" customHeight="1" x14ac:dyDescent="0.3">
      <c r="B6" s="26" t="s">
        <v>12</v>
      </c>
      <c r="C6" s="27"/>
      <c r="D6" s="27"/>
      <c r="E6" s="27"/>
      <c r="F6" s="28"/>
    </row>
    <row r="7" spans="2:6" ht="20.100000000000001" customHeight="1" x14ac:dyDescent="0.3">
      <c r="B7" s="2">
        <v>1</v>
      </c>
      <c r="C7" s="32" t="s">
        <v>151</v>
      </c>
      <c r="D7" s="33"/>
      <c r="E7" s="29">
        <v>95.6</v>
      </c>
      <c r="F7" s="31"/>
    </row>
    <row r="8" spans="2:6" ht="20.100000000000001" customHeight="1" x14ac:dyDescent="0.3">
      <c r="B8" s="2">
        <v>2</v>
      </c>
      <c r="C8" s="32" t="s">
        <v>125</v>
      </c>
      <c r="D8" s="33"/>
      <c r="E8" s="29">
        <v>95.4</v>
      </c>
      <c r="F8" s="31"/>
    </row>
    <row r="9" spans="2:6" ht="20.100000000000001" customHeight="1" x14ac:dyDescent="0.3">
      <c r="B9" s="2">
        <v>3</v>
      </c>
      <c r="C9" s="32" t="s">
        <v>152</v>
      </c>
      <c r="D9" s="33"/>
      <c r="E9" s="29">
        <v>89.8</v>
      </c>
      <c r="F9" s="31"/>
    </row>
    <row r="10" spans="2:6" ht="15" customHeight="1" x14ac:dyDescent="0.3">
      <c r="B10" s="29"/>
      <c r="C10" s="30"/>
      <c r="D10" s="30"/>
      <c r="E10" s="30"/>
      <c r="F10" s="31"/>
    </row>
    <row r="11" spans="2:6" ht="15" customHeight="1" x14ac:dyDescent="0.3">
      <c r="B11" s="26" t="s">
        <v>13</v>
      </c>
      <c r="C11" s="27"/>
      <c r="D11" s="27"/>
      <c r="E11" s="27"/>
      <c r="F11" s="28"/>
    </row>
    <row r="12" spans="2:6" ht="20.100000000000001" customHeight="1" x14ac:dyDescent="0.3">
      <c r="B12" s="2" t="s">
        <v>10</v>
      </c>
      <c r="C12" s="2" t="s">
        <v>14</v>
      </c>
      <c r="D12" s="2" t="s">
        <v>15</v>
      </c>
      <c r="E12" s="2" t="s">
        <v>16</v>
      </c>
      <c r="F12" s="3"/>
    </row>
    <row r="13" spans="2:6" ht="20.100000000000001" customHeight="1" x14ac:dyDescent="0.3">
      <c r="B13" s="2">
        <v>1</v>
      </c>
      <c r="C13" s="2" t="s">
        <v>152</v>
      </c>
      <c r="D13" s="2" t="s">
        <v>17</v>
      </c>
      <c r="E13" s="2">
        <v>99</v>
      </c>
      <c r="F13" s="3"/>
    </row>
    <row r="14" spans="2:6" ht="20.100000000000001" customHeight="1" x14ac:dyDescent="0.3">
      <c r="B14" s="2">
        <v>2</v>
      </c>
      <c r="C14" s="2" t="s">
        <v>125</v>
      </c>
      <c r="D14" s="2" t="s">
        <v>3</v>
      </c>
      <c r="E14" s="2">
        <v>100</v>
      </c>
      <c r="F14" s="3"/>
    </row>
    <row r="15" spans="2:6" ht="20.100000000000001" customHeight="1" x14ac:dyDescent="0.3">
      <c r="B15" s="2">
        <v>3</v>
      </c>
      <c r="C15" s="2" t="s">
        <v>125</v>
      </c>
      <c r="D15" s="2" t="s">
        <v>126</v>
      </c>
      <c r="E15" s="2">
        <v>93</v>
      </c>
      <c r="F15" s="3"/>
    </row>
    <row r="16" spans="2:6" ht="20.100000000000001" customHeight="1" x14ac:dyDescent="0.3">
      <c r="B16" s="2">
        <v>4</v>
      </c>
      <c r="C16" s="2" t="s">
        <v>125</v>
      </c>
      <c r="D16" s="2" t="s">
        <v>127</v>
      </c>
      <c r="E16" s="2">
        <v>94</v>
      </c>
      <c r="F16" s="3"/>
    </row>
    <row r="17" spans="2:6" ht="20.100000000000001" customHeight="1" x14ac:dyDescent="0.3">
      <c r="B17" s="2">
        <v>5</v>
      </c>
      <c r="C17" s="2" t="s">
        <v>152</v>
      </c>
      <c r="D17" s="2" t="s">
        <v>128</v>
      </c>
      <c r="E17" s="2">
        <v>94</v>
      </c>
      <c r="F17" s="3"/>
    </row>
    <row r="18" spans="2:6" ht="20.100000000000001" customHeight="1" x14ac:dyDescent="0.3">
      <c r="B18" s="2">
        <v>6</v>
      </c>
      <c r="C18" s="2" t="s">
        <v>125</v>
      </c>
      <c r="D18" s="2" t="s">
        <v>129</v>
      </c>
      <c r="E18" s="2">
        <v>99</v>
      </c>
      <c r="F18" s="3"/>
    </row>
    <row r="19" spans="2:6" ht="20.100000000000001" customHeight="1" x14ac:dyDescent="0.3">
      <c r="B19" s="2">
        <v>7</v>
      </c>
      <c r="C19" s="2" t="s">
        <v>151</v>
      </c>
      <c r="D19" s="2" t="s">
        <v>129</v>
      </c>
      <c r="E19" s="2">
        <v>99</v>
      </c>
      <c r="F19" s="3"/>
    </row>
    <row r="20" spans="2:6" ht="20.100000000000001" customHeight="1" x14ac:dyDescent="0.3">
      <c r="B20" s="2">
        <v>8</v>
      </c>
      <c r="C20" s="10" t="s">
        <v>42</v>
      </c>
      <c r="D20" s="2" t="s">
        <v>130</v>
      </c>
      <c r="E20" s="2">
        <v>97</v>
      </c>
      <c r="F20" s="3"/>
    </row>
    <row r="21" spans="2:6" ht="20.100000000000001" customHeight="1" x14ac:dyDescent="0.3">
      <c r="B21" s="2">
        <v>9</v>
      </c>
      <c r="C21" s="10" t="s">
        <v>29</v>
      </c>
      <c r="D21" s="2" t="s">
        <v>130</v>
      </c>
      <c r="E21" s="2">
        <v>97</v>
      </c>
      <c r="F21" s="3"/>
    </row>
    <row r="22" spans="2:6" ht="20.100000000000001" customHeight="1" x14ac:dyDescent="0.3">
      <c r="B22" s="2">
        <v>10</v>
      </c>
      <c r="C22" s="16" t="s">
        <v>125</v>
      </c>
      <c r="D22" s="16" t="s">
        <v>7</v>
      </c>
      <c r="E22" s="16">
        <v>91</v>
      </c>
      <c r="F22" s="3"/>
    </row>
    <row r="23" spans="2:6" ht="20.100000000000001" customHeight="1" x14ac:dyDescent="0.3">
      <c r="B23" s="2">
        <v>11</v>
      </c>
      <c r="C23" s="10" t="s">
        <v>42</v>
      </c>
      <c r="D23" s="2" t="s">
        <v>7</v>
      </c>
      <c r="E23" s="2">
        <v>91</v>
      </c>
      <c r="F23" s="3"/>
    </row>
    <row r="24" spans="2:6" ht="20.100000000000001" customHeight="1" x14ac:dyDescent="0.3">
      <c r="B24" s="2">
        <v>12</v>
      </c>
      <c r="C24" s="10" t="s">
        <v>66</v>
      </c>
      <c r="D24" s="2" t="s">
        <v>8</v>
      </c>
      <c r="E24" s="2">
        <v>95</v>
      </c>
      <c r="F24" s="3"/>
    </row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B3:F3"/>
    <mergeCell ref="B4:F4"/>
    <mergeCell ref="B6:F6"/>
    <mergeCell ref="B10:F10"/>
    <mergeCell ref="B11:F11"/>
    <mergeCell ref="B5:F5"/>
    <mergeCell ref="C8:D8"/>
    <mergeCell ref="C9:D9"/>
    <mergeCell ref="E7:F7"/>
    <mergeCell ref="E8:F8"/>
    <mergeCell ref="E9:F9"/>
    <mergeCell ref="C7:D7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F999"/>
  <sheetViews>
    <sheetView workbookViewId="0">
      <selection activeCell="H16" sqref="H16"/>
    </sheetView>
  </sheetViews>
  <sheetFormatPr defaultColWidth="14.42578125" defaultRowHeight="15" customHeight="1" x14ac:dyDescent="0.25"/>
  <cols>
    <col min="1" max="1" width="29" bestFit="1" customWidth="1"/>
    <col min="2" max="6" width="10.7109375" customWidth="1"/>
    <col min="7" max="26" width="8.7109375" customWidth="1"/>
  </cols>
  <sheetData>
    <row r="5" spans="1:6" ht="15" customHeight="1" x14ac:dyDescent="0.3">
      <c r="A5" s="34" t="s">
        <v>131</v>
      </c>
      <c r="B5" s="34"/>
      <c r="C5" s="34"/>
      <c r="D5" s="34"/>
      <c r="E5" s="34"/>
      <c r="F5" s="34"/>
    </row>
    <row r="6" spans="1:6" ht="15" customHeight="1" x14ac:dyDescent="0.3">
      <c r="A6" s="12"/>
      <c r="B6" s="12"/>
      <c r="C6" s="12"/>
      <c r="D6" s="12"/>
      <c r="E6" s="12"/>
      <c r="F6" s="12"/>
    </row>
    <row r="7" spans="1:6" ht="15" customHeight="1" x14ac:dyDescent="0.3">
      <c r="A7" s="34" t="s">
        <v>142</v>
      </c>
      <c r="B7" s="34"/>
      <c r="C7" s="34"/>
      <c r="D7" s="34"/>
      <c r="E7" s="34"/>
      <c r="F7" s="34"/>
    </row>
    <row r="9" spans="1:6" ht="15" customHeight="1" x14ac:dyDescent="0.3">
      <c r="A9" s="13"/>
      <c r="B9" s="14">
        <v>2026</v>
      </c>
      <c r="C9" s="14">
        <v>2025</v>
      </c>
      <c r="D9" s="14">
        <v>2024</v>
      </c>
      <c r="E9" s="14">
        <v>2023</v>
      </c>
      <c r="F9" s="14">
        <v>2022</v>
      </c>
    </row>
    <row r="10" spans="1:6" ht="18.75" x14ac:dyDescent="0.3">
      <c r="A10" s="13" t="s">
        <v>132</v>
      </c>
      <c r="B10" s="14">
        <v>54</v>
      </c>
      <c r="C10" s="14">
        <v>23</v>
      </c>
      <c r="D10" s="14">
        <v>79</v>
      </c>
      <c r="E10" s="14">
        <v>81</v>
      </c>
      <c r="F10" s="14">
        <v>93</v>
      </c>
    </row>
    <row r="11" spans="1:6" ht="18.75" x14ac:dyDescent="0.3">
      <c r="A11" s="13" t="s">
        <v>133</v>
      </c>
      <c r="B11" s="14">
        <v>48</v>
      </c>
      <c r="C11" s="14">
        <v>23</v>
      </c>
      <c r="D11" s="14">
        <v>78</v>
      </c>
      <c r="E11" s="14">
        <v>80</v>
      </c>
      <c r="F11" s="14">
        <v>93</v>
      </c>
    </row>
    <row r="12" spans="1:6" ht="18.75" x14ac:dyDescent="0.3">
      <c r="A12" s="13" t="s">
        <v>134</v>
      </c>
      <c r="B12" s="14">
        <v>17</v>
      </c>
      <c r="C12" s="14">
        <v>8</v>
      </c>
      <c r="D12" s="14">
        <v>25</v>
      </c>
      <c r="E12" s="14">
        <v>19</v>
      </c>
      <c r="F12" s="14">
        <v>35</v>
      </c>
    </row>
    <row r="13" spans="1:6" ht="18.75" x14ac:dyDescent="0.3">
      <c r="A13" s="13" t="s">
        <v>135</v>
      </c>
      <c r="B13" s="14">
        <v>33</v>
      </c>
      <c r="C13" s="14">
        <v>14</v>
      </c>
      <c r="D13" s="14">
        <v>50</v>
      </c>
      <c r="E13" s="14">
        <v>51</v>
      </c>
      <c r="F13" s="14">
        <v>56</v>
      </c>
    </row>
    <row r="14" spans="1:6" ht="18.75" x14ac:dyDescent="0.3">
      <c r="A14" s="13" t="s">
        <v>136</v>
      </c>
      <c r="B14" s="14">
        <v>4</v>
      </c>
      <c r="C14" s="14">
        <v>1</v>
      </c>
      <c r="D14" s="14">
        <v>3</v>
      </c>
      <c r="E14" s="14">
        <v>10</v>
      </c>
      <c r="F14" s="14">
        <v>2</v>
      </c>
    </row>
    <row r="15" spans="1:6" ht="18.75" x14ac:dyDescent="0.3">
      <c r="A15" s="13" t="s">
        <v>137</v>
      </c>
      <c r="B15" s="14">
        <v>6</v>
      </c>
      <c r="C15" s="17" t="s">
        <v>153</v>
      </c>
      <c r="D15" s="14">
        <v>1</v>
      </c>
      <c r="E15" s="17" t="s">
        <v>153</v>
      </c>
      <c r="F15" s="17" t="s">
        <v>153</v>
      </c>
    </row>
    <row r="16" spans="1:6" ht="18.75" x14ac:dyDescent="0.3">
      <c r="A16" s="13" t="s">
        <v>138</v>
      </c>
      <c r="B16" s="17" t="s">
        <v>153</v>
      </c>
      <c r="C16" s="17" t="s">
        <v>153</v>
      </c>
      <c r="D16" s="17" t="s">
        <v>153</v>
      </c>
      <c r="E16" s="17">
        <v>1</v>
      </c>
      <c r="F16" s="17" t="s">
        <v>153</v>
      </c>
    </row>
    <row r="17" spans="1:6" ht="18.75" x14ac:dyDescent="0.3">
      <c r="A17" s="13" t="s">
        <v>139</v>
      </c>
      <c r="B17" s="14"/>
      <c r="C17" s="14"/>
      <c r="D17" s="14"/>
      <c r="E17" s="14">
        <v>1</v>
      </c>
      <c r="F17" s="14"/>
    </row>
    <row r="18" spans="1:6" ht="18.75" x14ac:dyDescent="0.3">
      <c r="A18" s="13" t="s">
        <v>140</v>
      </c>
      <c r="B18" s="14">
        <v>88.89</v>
      </c>
      <c r="C18" s="14">
        <v>100</v>
      </c>
      <c r="D18" s="14">
        <v>99</v>
      </c>
      <c r="E18" s="14">
        <v>99</v>
      </c>
      <c r="F18" s="14">
        <v>100</v>
      </c>
    </row>
    <row r="19" spans="1:6" ht="18.75" x14ac:dyDescent="0.3">
      <c r="A19" s="13" t="s">
        <v>141</v>
      </c>
      <c r="B19" s="14">
        <v>95.6</v>
      </c>
      <c r="C19" s="14">
        <v>91.6</v>
      </c>
      <c r="D19" s="14">
        <v>95.6</v>
      </c>
      <c r="E19" s="14">
        <v>93.4</v>
      </c>
      <c r="F19" s="14">
        <v>97</v>
      </c>
    </row>
    <row r="20" spans="1:6" ht="15.75" customHeight="1" x14ac:dyDescent="0.25"/>
    <row r="21" spans="1:6" ht="15.75" customHeight="1" x14ac:dyDescent="0.25"/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">
    <mergeCell ref="A5:F5"/>
    <mergeCell ref="A7:F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J15"/>
  <sheetViews>
    <sheetView workbookViewId="0">
      <selection activeCell="C5" sqref="C5:I5"/>
    </sheetView>
  </sheetViews>
  <sheetFormatPr defaultRowHeight="15" x14ac:dyDescent="0.25"/>
  <cols>
    <col min="3" max="3" width="12" bestFit="1" customWidth="1"/>
    <col min="9" max="9" width="11" bestFit="1" customWidth="1"/>
  </cols>
  <sheetData>
    <row r="3" spans="3:10" ht="18.75" x14ac:dyDescent="0.3">
      <c r="C3" s="35" t="s">
        <v>11</v>
      </c>
      <c r="D3" s="35"/>
      <c r="E3" s="35"/>
      <c r="F3" s="35"/>
      <c r="G3" s="35"/>
      <c r="H3" s="35"/>
      <c r="I3" s="35"/>
      <c r="J3" s="35"/>
    </row>
    <row r="4" spans="3:10" ht="18.75" x14ac:dyDescent="0.3">
      <c r="C4" s="36" t="s">
        <v>171</v>
      </c>
      <c r="D4" s="36"/>
      <c r="E4" s="36"/>
      <c r="F4" s="36"/>
      <c r="G4" s="36"/>
      <c r="H4" s="36"/>
      <c r="I4" s="36"/>
      <c r="J4" s="36"/>
    </row>
    <row r="5" spans="3:10" ht="30" x14ac:dyDescent="0.25">
      <c r="C5" s="37" t="s">
        <v>158</v>
      </c>
      <c r="D5" s="37"/>
      <c r="E5" s="37"/>
      <c r="F5" s="37"/>
      <c r="G5" s="37"/>
      <c r="H5" s="37"/>
      <c r="I5" s="37"/>
      <c r="J5" s="18" t="s">
        <v>159</v>
      </c>
    </row>
    <row r="6" spans="3:10" ht="15.75" x14ac:dyDescent="0.25">
      <c r="C6" s="19" t="s">
        <v>160</v>
      </c>
      <c r="D6" s="19" t="s">
        <v>161</v>
      </c>
      <c r="E6" s="19" t="s">
        <v>162</v>
      </c>
      <c r="F6" s="19" t="s">
        <v>163</v>
      </c>
      <c r="G6" s="19" t="s">
        <v>164</v>
      </c>
      <c r="H6" s="19" t="s">
        <v>165</v>
      </c>
      <c r="I6" s="19" t="s">
        <v>166</v>
      </c>
      <c r="J6" s="20"/>
    </row>
    <row r="7" spans="3:10" ht="15.75" x14ac:dyDescent="0.25">
      <c r="C7" s="21" t="s">
        <v>17</v>
      </c>
      <c r="D7" s="22">
        <v>15</v>
      </c>
      <c r="E7" s="20">
        <v>22</v>
      </c>
      <c r="F7" s="22">
        <v>12</v>
      </c>
      <c r="G7" s="20">
        <v>4</v>
      </c>
      <c r="H7" s="20">
        <v>1</v>
      </c>
      <c r="I7" s="20">
        <v>0</v>
      </c>
      <c r="J7" s="20">
        <f>SUM(D7:I7)</f>
        <v>54</v>
      </c>
    </row>
    <row r="8" spans="3:10" ht="15.75" x14ac:dyDescent="0.25">
      <c r="C8" s="21" t="s">
        <v>128</v>
      </c>
      <c r="D8" s="22">
        <v>3</v>
      </c>
      <c r="E8" s="20">
        <v>3</v>
      </c>
      <c r="F8" s="22">
        <v>1</v>
      </c>
      <c r="G8" s="20">
        <v>2</v>
      </c>
      <c r="H8" s="20">
        <v>5</v>
      </c>
      <c r="I8" s="20">
        <v>0</v>
      </c>
      <c r="J8" s="20">
        <f t="shared" ref="J8:J15" si="0">SUM(D8:I8)</f>
        <v>14</v>
      </c>
    </row>
    <row r="9" spans="3:10" ht="15.75" x14ac:dyDescent="0.25">
      <c r="C9" s="21" t="s">
        <v>3</v>
      </c>
      <c r="D9" s="22">
        <v>2</v>
      </c>
      <c r="E9" s="20">
        <v>4</v>
      </c>
      <c r="F9" s="22">
        <v>7</v>
      </c>
      <c r="G9" s="20">
        <v>6</v>
      </c>
      <c r="H9" s="20">
        <v>8</v>
      </c>
      <c r="I9" s="20">
        <v>13</v>
      </c>
      <c r="J9" s="20">
        <f t="shared" si="0"/>
        <v>40</v>
      </c>
    </row>
    <row r="10" spans="3:10" ht="15.75" x14ac:dyDescent="0.25">
      <c r="C10" s="21" t="s">
        <v>126</v>
      </c>
      <c r="D10" s="22">
        <v>2</v>
      </c>
      <c r="E10" s="20">
        <v>2</v>
      </c>
      <c r="F10" s="22">
        <v>7</v>
      </c>
      <c r="G10" s="20">
        <v>15</v>
      </c>
      <c r="H10" s="20">
        <v>22</v>
      </c>
      <c r="I10" s="20">
        <v>6</v>
      </c>
      <c r="J10" s="20">
        <f t="shared" si="0"/>
        <v>54</v>
      </c>
    </row>
    <row r="11" spans="3:10" ht="15.75" x14ac:dyDescent="0.25">
      <c r="C11" s="21" t="s">
        <v>127</v>
      </c>
      <c r="D11" s="22">
        <v>2</v>
      </c>
      <c r="E11" s="20">
        <v>3</v>
      </c>
      <c r="F11" s="22">
        <v>5</v>
      </c>
      <c r="G11" s="20">
        <v>18</v>
      </c>
      <c r="H11" s="20">
        <v>16</v>
      </c>
      <c r="I11" s="20">
        <v>10</v>
      </c>
      <c r="J11" s="20">
        <f t="shared" si="0"/>
        <v>54</v>
      </c>
    </row>
    <row r="12" spans="3:10" ht="15.75" x14ac:dyDescent="0.25">
      <c r="C12" s="21" t="s">
        <v>129</v>
      </c>
      <c r="D12" s="22">
        <v>5</v>
      </c>
      <c r="E12" s="20">
        <v>7</v>
      </c>
      <c r="F12" s="22">
        <v>3</v>
      </c>
      <c r="G12" s="20">
        <v>2</v>
      </c>
      <c r="H12" s="20">
        <v>3</v>
      </c>
      <c r="I12" s="20">
        <v>0</v>
      </c>
      <c r="J12" s="20">
        <f t="shared" si="0"/>
        <v>20</v>
      </c>
    </row>
    <row r="13" spans="3:10" ht="15.75" x14ac:dyDescent="0.25">
      <c r="C13" s="21" t="s">
        <v>130</v>
      </c>
      <c r="D13" s="22">
        <v>16</v>
      </c>
      <c r="E13" s="20">
        <v>17</v>
      </c>
      <c r="F13" s="22">
        <v>1</v>
      </c>
      <c r="G13" s="20">
        <v>0</v>
      </c>
      <c r="H13" s="20">
        <v>0</v>
      </c>
      <c r="I13" s="20">
        <v>0</v>
      </c>
      <c r="J13" s="20">
        <f t="shared" si="0"/>
        <v>34</v>
      </c>
    </row>
    <row r="14" spans="3:10" ht="15.75" x14ac:dyDescent="0.25">
      <c r="C14" s="21" t="s">
        <v>8</v>
      </c>
      <c r="D14" s="22">
        <v>1</v>
      </c>
      <c r="E14" s="20">
        <v>10</v>
      </c>
      <c r="F14" s="20">
        <v>3</v>
      </c>
      <c r="G14" s="20">
        <v>3</v>
      </c>
      <c r="H14" s="20">
        <v>3</v>
      </c>
      <c r="I14" s="20">
        <v>1</v>
      </c>
      <c r="J14" s="20">
        <f t="shared" si="0"/>
        <v>21</v>
      </c>
    </row>
    <row r="15" spans="3:10" ht="15.75" x14ac:dyDescent="0.25">
      <c r="C15" s="21" t="s">
        <v>7</v>
      </c>
      <c r="D15" s="22">
        <v>2</v>
      </c>
      <c r="E15" s="20">
        <v>14</v>
      </c>
      <c r="F15" s="20">
        <v>8</v>
      </c>
      <c r="G15" s="20">
        <v>6</v>
      </c>
      <c r="H15" s="20">
        <v>2</v>
      </c>
      <c r="I15" s="20">
        <v>1</v>
      </c>
      <c r="J15" s="20">
        <f t="shared" si="0"/>
        <v>33</v>
      </c>
    </row>
  </sheetData>
  <mergeCells count="3">
    <mergeCell ref="C3:J3"/>
    <mergeCell ref="C4:J4"/>
    <mergeCell ref="C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RESULT-12</vt:lpstr>
      <vt:lpstr>SUBJECT TOPPERS</vt:lpstr>
      <vt:lpstr>RESULT ANALYSIS</vt:lpstr>
      <vt:lpstr>subj analysis</vt:lpstr>
      <vt:lpstr>'RESULT-12'!Print_Titles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38</dc:creator>
  <cp:lastModifiedBy>N Padmanabha Swamy</cp:lastModifiedBy>
  <cp:lastPrinted>2026-04-29T05:21:02Z</cp:lastPrinted>
  <dcterms:created xsi:type="dcterms:W3CDTF">2026-04-13T01:23:37Z</dcterms:created>
  <dcterms:modified xsi:type="dcterms:W3CDTF">2026-07-10T14:05:34Z</dcterms:modified>
</cp:coreProperties>
</file>